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82\Desktop\土曜日共同保育\"/>
    </mc:Choice>
  </mc:AlternateContent>
  <bookViews>
    <workbookView xWindow="0" yWindow="0" windowWidth="23040" windowHeight="9192" activeTab="1"/>
  </bookViews>
  <sheets>
    <sheet name="別紙2" sheetId="1" r:id="rId1"/>
    <sheet name="別紙2　記入例" sheetId="2" r:id="rId2"/>
  </sheets>
  <definedNames>
    <definedName name="_xlnm.Print_Area" localSheetId="0">別紙2!$A$1:$AJ$35</definedName>
    <definedName name="_xlnm.Print_Area" localSheetId="1">'別紙2　記入例'!$A$1:$AK$36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AF11" i="1" l="1"/>
  <c r="AE11" i="1"/>
  <c r="AD11" i="1"/>
  <c r="AC11" i="1"/>
  <c r="AB11" i="1"/>
  <c r="AA11" i="1"/>
  <c r="H11" i="1"/>
  <c r="I11" i="1"/>
  <c r="J11" i="1"/>
  <c r="G30" i="1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AF31" i="2"/>
  <c r="AF33" i="2" s="1"/>
  <c r="AE31" i="2"/>
  <c r="AE33" i="2" s="1"/>
  <c r="AD31" i="2"/>
  <c r="AD33" i="2" s="1"/>
  <c r="AC31" i="2"/>
  <c r="AC33" i="2" s="1"/>
  <c r="AB31" i="2"/>
  <c r="AB33" i="2" s="1"/>
  <c r="AA31" i="2"/>
  <c r="AA33" i="2" s="1"/>
  <c r="Z31" i="2"/>
  <c r="Z33" i="2" s="1"/>
  <c r="Y31" i="2"/>
  <c r="Y33" i="2" s="1"/>
  <c r="X31" i="2"/>
  <c r="X33" i="2" s="1"/>
  <c r="W31" i="2"/>
  <c r="W33" i="2" s="1"/>
  <c r="V31" i="2"/>
  <c r="V33" i="2" s="1"/>
  <c r="U31" i="2"/>
  <c r="U33" i="2" s="1"/>
  <c r="T31" i="2"/>
  <c r="T33" i="2" s="1"/>
  <c r="S31" i="2"/>
  <c r="S33" i="2" s="1"/>
  <c r="R31" i="2"/>
  <c r="R33" i="2" s="1"/>
  <c r="Q31" i="2"/>
  <c r="Q33" i="2" s="1"/>
  <c r="P31" i="2"/>
  <c r="P33" i="2" s="1"/>
  <c r="O31" i="2"/>
  <c r="O33" i="2" s="1"/>
  <c r="N31" i="2"/>
  <c r="N33" i="2" s="1"/>
  <c r="M31" i="2"/>
  <c r="M33" i="2" s="1"/>
  <c r="L31" i="2"/>
  <c r="L33" i="2" s="1"/>
  <c r="K31" i="2"/>
  <c r="K33" i="2" s="1"/>
  <c r="J31" i="2"/>
  <c r="J33" i="2" s="1"/>
  <c r="I31" i="2"/>
  <c r="I33" i="2" s="1"/>
  <c r="H31" i="2"/>
  <c r="H33" i="2" s="1"/>
  <c r="G31" i="2"/>
  <c r="G33" i="2" s="1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F30" i="1"/>
  <c r="AF32" i="1" s="1"/>
  <c r="AE30" i="1"/>
  <c r="AE32" i="1" s="1"/>
  <c r="AD30" i="1"/>
  <c r="AC30" i="1"/>
  <c r="AB30" i="1"/>
  <c r="AB32" i="1" s="1"/>
  <c r="AA30" i="1"/>
  <c r="AA32" i="1" s="1"/>
  <c r="Z30" i="1"/>
  <c r="Y30" i="1"/>
  <c r="X30" i="1"/>
  <c r="X32" i="1" s="1"/>
  <c r="W30" i="1"/>
  <c r="W32" i="1" s="1"/>
  <c r="V30" i="1"/>
  <c r="U30" i="1"/>
  <c r="T30" i="1"/>
  <c r="T32" i="1" s="1"/>
  <c r="S30" i="1"/>
  <c r="S32" i="1" s="1"/>
  <c r="R30" i="1"/>
  <c r="Q30" i="1"/>
  <c r="P30" i="1"/>
  <c r="P32" i="1" s="1"/>
  <c r="O30" i="1"/>
  <c r="O32" i="1" s="1"/>
  <c r="N30" i="1"/>
  <c r="M30" i="1"/>
  <c r="L30" i="1"/>
  <c r="L32" i="1" s="1"/>
  <c r="K30" i="1"/>
  <c r="K32" i="1" s="1"/>
  <c r="J30" i="1"/>
  <c r="I30" i="1"/>
  <c r="H30" i="1"/>
  <c r="H32" i="1" s="1"/>
  <c r="G32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F10" i="1"/>
  <c r="AE10" i="1"/>
  <c r="AD10" i="1"/>
  <c r="AC10" i="1"/>
  <c r="AB10" i="1"/>
  <c r="AA10" i="1"/>
  <c r="J10" i="1"/>
  <c r="I10" i="1"/>
  <c r="H10" i="1"/>
  <c r="G10" i="1"/>
  <c r="D10" i="1"/>
  <c r="K9" i="1"/>
  <c r="E9" i="1"/>
  <c r="K8" i="1"/>
  <c r="E8" i="1"/>
  <c r="K7" i="1"/>
  <c r="E7" i="1"/>
  <c r="K6" i="1"/>
  <c r="E6" i="1"/>
  <c r="K5" i="1"/>
  <c r="E5" i="1"/>
  <c r="K4" i="1"/>
  <c r="E4" i="1"/>
  <c r="E10" i="1" l="1"/>
  <c r="E11" i="1" s="1"/>
  <c r="K11" i="1" s="1"/>
  <c r="K10" i="1"/>
  <c r="J32" i="1"/>
  <c r="N32" i="1"/>
  <c r="R32" i="1"/>
  <c r="V32" i="1"/>
  <c r="Z32" i="1"/>
  <c r="AD32" i="1"/>
  <c r="I32" i="1"/>
  <c r="M32" i="1"/>
  <c r="Q32" i="1"/>
  <c r="U32" i="1"/>
  <c r="Y32" i="1"/>
  <c r="AC32" i="1"/>
</calcChain>
</file>

<file path=xl/sharedStrings.xml><?xml version="1.0" encoding="utf-8"?>
<sst xmlns="http://schemas.openxmlformats.org/spreadsheetml/2006/main" count="178" uniqueCount="48">
  <si>
    <t>（別紙2）</t>
    <rPh sb="1" eb="3">
      <t>ベッシ</t>
    </rPh>
    <phoneticPr fontId="2"/>
  </si>
  <si>
    <t>土曜日共同保育職員配置ローテーション表</t>
    <rPh sb="0" eb="3">
      <t>ドヨウビ</t>
    </rPh>
    <rPh sb="3" eb="5">
      <t>キョウドウ</t>
    </rPh>
    <rPh sb="5" eb="7">
      <t>ホイク</t>
    </rPh>
    <rPh sb="7" eb="9">
      <t>ショクイン</t>
    </rPh>
    <rPh sb="9" eb="11">
      <t>ハイチ</t>
    </rPh>
    <rPh sb="18" eb="19">
      <t>ヒョウ</t>
    </rPh>
    <phoneticPr fontId="2"/>
  </si>
  <si>
    <t>7時</t>
    <rPh sb="1" eb="2">
      <t>ジ</t>
    </rPh>
    <phoneticPr fontId="2"/>
  </si>
  <si>
    <t>8時</t>
    <rPh sb="1" eb="2">
      <t>ジ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</si>
  <si>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</si>
  <si>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</si>
  <si>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</si>
  <si>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</si>
  <si>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</si>
  <si>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</si>
  <si>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</si>
  <si>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</si>
  <si>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</si>
  <si>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</si>
  <si>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</si>
  <si>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職員の勤務時間
（左：勤務時間）
（右：実働時間）</t>
    <rPh sb="0" eb="2">
      <t>ショクイン</t>
    </rPh>
    <rPh sb="3" eb="5">
      <t>キンム</t>
    </rPh>
    <rPh sb="5" eb="7">
      <t>ジカン</t>
    </rPh>
    <rPh sb="9" eb="10">
      <t>ヒダリ</t>
    </rPh>
    <rPh sb="11" eb="13">
      <t>キンム</t>
    </rPh>
    <rPh sb="13" eb="15">
      <t>ジカン</t>
    </rPh>
    <rPh sb="18" eb="19">
      <t>ミギ</t>
    </rPh>
    <rPh sb="20" eb="22">
      <t>ジツドウ</t>
    </rPh>
    <rPh sb="22" eb="24">
      <t>ジカン</t>
    </rPh>
    <phoneticPr fontId="2"/>
  </si>
  <si>
    <t>時間帯別入所
児童数（人）</t>
    <rPh sb="0" eb="3">
      <t>ジカンタイ</t>
    </rPh>
    <rPh sb="3" eb="4">
      <t>ベツ</t>
    </rPh>
    <rPh sb="4" eb="6">
      <t>ニュウショ</t>
    </rPh>
    <rPh sb="7" eb="9">
      <t>ジドウ</t>
    </rPh>
    <rPh sb="9" eb="10">
      <t>スウ</t>
    </rPh>
    <rPh sb="11" eb="12">
      <t>ニン</t>
    </rPh>
    <phoneticPr fontId="2"/>
  </si>
  <si>
    <t>０歳児</t>
    <rPh sb="1" eb="2">
      <t>サイ</t>
    </rPh>
    <rPh sb="2" eb="3">
      <t>ジ</t>
    </rPh>
    <phoneticPr fontId="2"/>
  </si>
  <si>
    <t>１歳児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</si>
  <si>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</si>
  <si>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</si>
  <si>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</si>
  <si>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</si>
  <si>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計</t>
    <rPh sb="0" eb="1">
      <t>ケイ</t>
    </rPh>
    <phoneticPr fontId="2"/>
  </si>
  <si>
    <t>必要保育士数（人）</t>
    <rPh sb="0" eb="2">
      <t>ヒツヨウ</t>
    </rPh>
    <rPh sb="2" eb="4">
      <t>ホイク</t>
    </rPh>
    <rPh sb="4" eb="5">
      <t>シ</t>
    </rPh>
    <rPh sb="5" eb="6">
      <t>スウ</t>
    </rPh>
    <rPh sb="7" eb="8">
      <t>ニン</t>
    </rPh>
    <phoneticPr fontId="2"/>
  </si>
  <si>
    <t>配置職員</t>
    <rPh sb="0" eb="2">
      <t>ハイチ</t>
    </rPh>
    <rPh sb="2" eb="4">
      <t>ショクイン</t>
    </rPh>
    <phoneticPr fontId="2"/>
  </si>
  <si>
    <t>職種</t>
    <rPh sb="0" eb="2">
      <t>ショクシュ</t>
    </rPh>
    <phoneticPr fontId="2"/>
  </si>
  <si>
    <t>実施/依頼</t>
    <rPh sb="0" eb="2">
      <t>ジッシ</t>
    </rPh>
    <rPh sb="3" eb="5">
      <t>イライ</t>
    </rPh>
    <phoneticPr fontId="2"/>
  </si>
  <si>
    <t>保有資格</t>
    <rPh sb="0" eb="2">
      <t>ホユウ</t>
    </rPh>
    <rPh sb="2" eb="4">
      <t>シカク</t>
    </rPh>
    <phoneticPr fontId="2"/>
  </si>
  <si>
    <t>タブ選択</t>
    <rPh sb="2" eb="4">
      <t>センタク</t>
    </rPh>
    <phoneticPr fontId="2"/>
  </si>
  <si>
    <t>～</t>
    <phoneticPr fontId="2"/>
  </si>
  <si>
    <t>保育士</t>
    <rPh sb="0" eb="2">
      <t>ホイク</t>
    </rPh>
    <rPh sb="2" eb="3">
      <t>シ</t>
    </rPh>
    <phoneticPr fontId="2"/>
  </si>
  <si>
    <t>※保育に従事する職員のみ記入してください。（調理員は不要。看護師を保育士配置とする場合は必要。）</t>
    <rPh sb="1" eb="3">
      <t>ホイク</t>
    </rPh>
    <rPh sb="4" eb="6">
      <t>ジュウジ</t>
    </rPh>
    <rPh sb="8" eb="10">
      <t>ショクイン</t>
    </rPh>
    <rPh sb="12" eb="14">
      <t>キニュウ</t>
    </rPh>
    <rPh sb="22" eb="25">
      <t>チョウリイン</t>
    </rPh>
    <rPh sb="26" eb="28">
      <t>フヨウ</t>
    </rPh>
    <rPh sb="29" eb="32">
      <t>カンゴシ</t>
    </rPh>
    <rPh sb="33" eb="35">
      <t>ホイク</t>
    </rPh>
    <rPh sb="35" eb="36">
      <t>シ</t>
    </rPh>
    <rPh sb="36" eb="38">
      <t>ハイチ</t>
    </rPh>
    <rPh sb="41" eb="43">
      <t>バアイ</t>
    </rPh>
    <rPh sb="44" eb="46">
      <t>ヒツヨウ</t>
    </rPh>
    <phoneticPr fontId="2"/>
  </si>
  <si>
    <t>※行が足りない場合は行を追加してください。</t>
    <rPh sb="1" eb="2">
      <t>ギョウ</t>
    </rPh>
    <rPh sb="3" eb="4">
      <t>タ</t>
    </rPh>
    <rPh sb="7" eb="9">
      <t>バアイ</t>
    </rPh>
    <rPh sb="10" eb="11">
      <t>ギョウ</t>
    </rPh>
    <rPh sb="12" eb="14">
      <t>ツイカ</t>
    </rPh>
    <phoneticPr fontId="2"/>
  </si>
  <si>
    <t>※職種・実施/依頼（実施施設職員ＯＲ依頼施設職員か）・保有資格　についてタブを選択ください。</t>
    <rPh sb="1" eb="3">
      <t>ショクシュ</t>
    </rPh>
    <rPh sb="4" eb="6">
      <t>ジッシ</t>
    </rPh>
    <rPh sb="7" eb="9">
      <t>イライ</t>
    </rPh>
    <rPh sb="10" eb="12">
      <t>ジッシ</t>
    </rPh>
    <rPh sb="12" eb="14">
      <t>シセツ</t>
    </rPh>
    <rPh sb="14" eb="16">
      <t>ショクイン</t>
    </rPh>
    <rPh sb="18" eb="20">
      <t>イライ</t>
    </rPh>
    <rPh sb="20" eb="22">
      <t>シセツ</t>
    </rPh>
    <rPh sb="22" eb="24">
      <t>ショクイン</t>
    </rPh>
    <rPh sb="27" eb="29">
      <t>ホユウ</t>
    </rPh>
    <rPh sb="29" eb="31">
      <t>シカク</t>
    </rPh>
    <rPh sb="39" eb="41">
      <t>センタク</t>
    </rPh>
    <phoneticPr fontId="2"/>
  </si>
  <si>
    <t>園長</t>
    <rPh sb="0" eb="2">
      <t>エンチョウ</t>
    </rPh>
    <phoneticPr fontId="2"/>
  </si>
  <si>
    <t>実施施設</t>
    <rPh sb="0" eb="2">
      <t>ジッシ</t>
    </rPh>
    <rPh sb="2" eb="4">
      <t>シセツ</t>
    </rPh>
    <phoneticPr fontId="2"/>
  </si>
  <si>
    <t>依頼施設</t>
    <rPh sb="0" eb="2">
      <t>イライ</t>
    </rPh>
    <rPh sb="2" eb="4">
      <t>シセツ</t>
    </rPh>
    <phoneticPr fontId="2"/>
  </si>
  <si>
    <t>配置基準外</t>
    <rPh sb="0" eb="2">
      <t>ハイチ</t>
    </rPh>
    <rPh sb="2" eb="4">
      <t>キジュン</t>
    </rPh>
    <rPh sb="4" eb="5">
      <t>ガイ</t>
    </rPh>
    <phoneticPr fontId="2"/>
  </si>
  <si>
    <t>看護師</t>
    <rPh sb="0" eb="2">
      <t>カンゴ</t>
    </rPh>
    <rPh sb="2" eb="3">
      <t>シ</t>
    </rPh>
    <phoneticPr fontId="2"/>
  </si>
  <si>
    <t>子育て支援員</t>
    <rPh sb="0" eb="2">
      <t>コソダ</t>
    </rPh>
    <rPh sb="3" eb="5">
      <t>シエン</t>
    </rPh>
    <rPh sb="5" eb="6">
      <t>イン</t>
    </rPh>
    <phoneticPr fontId="2"/>
  </si>
  <si>
    <t>子育て支援員+幼稚園教諭</t>
    <rPh sb="0" eb="2">
      <t>コソダ</t>
    </rPh>
    <rPh sb="3" eb="5">
      <t>シエン</t>
    </rPh>
    <rPh sb="5" eb="6">
      <t>イン</t>
    </rPh>
    <rPh sb="7" eb="10">
      <t>ヨウチエン</t>
    </rPh>
    <rPh sb="10" eb="12">
      <t>キョウユ</t>
    </rPh>
    <phoneticPr fontId="2"/>
  </si>
  <si>
    <t>子育て支援員+小学校教諭</t>
    <rPh sb="0" eb="2">
      <t>コソダ</t>
    </rPh>
    <rPh sb="3" eb="5">
      <t>シエン</t>
    </rPh>
    <rPh sb="5" eb="6">
      <t>イン</t>
    </rPh>
    <rPh sb="7" eb="10">
      <t>ショウガッコウ</t>
    </rPh>
    <rPh sb="10" eb="12">
      <t>キョウユ</t>
    </rPh>
    <phoneticPr fontId="2"/>
  </si>
  <si>
    <t>子育て支援員+養護教諭</t>
    <rPh sb="0" eb="2">
      <t>コソダ</t>
    </rPh>
    <rPh sb="3" eb="5">
      <t>シエン</t>
    </rPh>
    <rPh sb="5" eb="6">
      <t>イン</t>
    </rPh>
    <rPh sb="7" eb="9">
      <t>ヨウゴ</t>
    </rPh>
    <rPh sb="9" eb="11">
      <t>キョウユ</t>
    </rPh>
    <phoneticPr fontId="2"/>
  </si>
  <si>
    <t>【記入例】</t>
    <rPh sb="1" eb="3">
      <t>キニュウ</t>
    </rPh>
    <rPh sb="3" eb="4">
      <t>レイ</t>
    </rPh>
    <phoneticPr fontId="2"/>
  </si>
  <si>
    <t>実施施設名称：●●●保育園</t>
    <rPh sb="0" eb="2">
      <t>ジッシ</t>
    </rPh>
    <rPh sb="2" eb="4">
      <t>シセツ</t>
    </rPh>
    <rPh sb="4" eb="6">
      <t>メイショウ</t>
    </rPh>
    <rPh sb="10" eb="13">
      <t>ホイクエン</t>
    </rPh>
    <phoneticPr fontId="2"/>
  </si>
  <si>
    <t>市長が認める者（子育て支援員）</t>
    <rPh sb="0" eb="2">
      <t>シチョウ</t>
    </rPh>
    <rPh sb="3" eb="4">
      <t>ミト</t>
    </rPh>
    <rPh sb="6" eb="7">
      <t>モノ</t>
    </rPh>
    <rPh sb="8" eb="10">
      <t>コソダ</t>
    </rPh>
    <rPh sb="11" eb="13">
      <t>シエン</t>
    </rPh>
    <rPh sb="13" eb="14">
      <t>イン</t>
    </rPh>
    <phoneticPr fontId="2"/>
  </si>
  <si>
    <t>実施施設名称：</t>
    <rPh sb="0" eb="2">
      <t>ジッシ</t>
    </rPh>
    <rPh sb="2" eb="4">
      <t>シセツ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</si>
</sst>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.00_ 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Alignment="1"/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textRotation="255" shrinkToFit="1"/>
    </xf>
    <xf numFmtId="0" fontId="4" fillId="0" borderId="52" xfId="0" applyFont="1" applyBorder="1" applyAlignment="1">
      <alignment vertical="center" shrinkToFit="1"/>
    </xf>
    <xf numFmtId="0" fontId="4" fillId="0" borderId="5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20" fontId="5" fillId="0" borderId="9" xfId="0" applyNumberFormat="1" applyFont="1" applyBorder="1" applyAlignment="1">
      <alignment horizontal="center" vertical="center" shrinkToFit="1"/>
    </xf>
    <xf numFmtId="20" fontId="5" fillId="0" borderId="10" xfId="0" applyNumberFormat="1" applyFont="1" applyBorder="1" applyAlignment="1">
      <alignment horizontal="center" vertical="center" shrinkToFit="1"/>
    </xf>
    <xf numFmtId="20" fontId="5" fillId="0" borderId="18" xfId="0" applyNumberFormat="1" applyFont="1" applyBorder="1" applyAlignment="1">
      <alignment horizontal="center" vertical="center" shrinkToFit="1"/>
    </xf>
    <xf numFmtId="20" fontId="5" fillId="0" borderId="19" xfId="0" applyNumberFormat="1" applyFont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8" fontId="3" fillId="2" borderId="31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176" fontId="7" fillId="0" borderId="0" xfId="0" applyNumberFormat="1" applyFont="1" applyAlignment="1"/>
    <xf numFmtId="0" fontId="7" fillId="0" borderId="24" xfId="0" applyFont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2" borderId="67" xfId="0" applyFont="1" applyFill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center"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0" borderId="6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textRotation="255" shrinkToFit="1"/>
    </xf>
    <xf numFmtId="0" fontId="11" fillId="0" borderId="52" xfId="0" applyFont="1" applyBorder="1" applyAlignment="1">
      <alignment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2" borderId="58" xfId="0" applyFont="1" applyFill="1" applyBorder="1" applyAlignment="1">
      <alignment horizontal="center" vertical="center" shrinkToFit="1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0" fontId="11" fillId="2" borderId="58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19291</xdr:colOff>
      <xdr:row>3</xdr:row>
      <xdr:rowOff>144683</xdr:rowOff>
    </xdr:from>
    <xdr:to>
      <xdr:col>30</xdr:col>
      <xdr:colOff>19291</xdr:colOff>
      <xdr:row>10</xdr:row>
      <xdr:rowOff>4861</xdr:rowOff>
    </xdr:to>
    <xdr:sp macro="" textlink="" fLocksText="0">
      <xdr:nvSpPr>
        <xdr:cNvPr id="2" name="角丸四角形 13"/>
        <xdr:cNvSpPr/>
      </xdr:nvSpPr>
      <xdr:spPr>
        <a:xfrm>
          <a:off x="7578331" y="815243"/>
          <a:ext cx="1005840" cy="103365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250784</xdr:colOff>
      <xdr:row>3</xdr:row>
      <xdr:rowOff>144683</xdr:rowOff>
    </xdr:from>
    <xdr:to>
      <xdr:col>9</xdr:col>
      <xdr:colOff>250784</xdr:colOff>
      <xdr:row>10</xdr:row>
      <xdr:rowOff>4861</xdr:rowOff>
    </xdr:to>
    <xdr:sp macro="" textlink="" fLocksText="0">
      <xdr:nvSpPr>
        <xdr:cNvPr id="3" name="角丸四角形 13"/>
        <xdr:cNvSpPr/>
      </xdr:nvSpPr>
      <xdr:spPr>
        <a:xfrm>
          <a:off x="2529164" y="815243"/>
          <a:ext cx="1005840" cy="103365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71437</xdr:colOff>
      <xdr:row>1</xdr:row>
      <xdr:rowOff>95249</xdr:rowOff>
    </xdr:from>
    <xdr:to>
      <xdr:col>17</xdr:col>
      <xdr:colOff>233083</xdr:colOff>
      <xdr:row>11</xdr:row>
      <xdr:rowOff>105382</xdr:rowOff>
    </xdr:to>
    <xdr:sp macro="" textlink="">
      <xdr:nvSpPr>
        <xdr:cNvPr id="4" name="テキスト ボックス 3"/>
        <xdr:cNvSpPr txBox="1"/>
      </xdr:nvSpPr>
      <xdr:spPr>
        <a:xfrm>
          <a:off x="3605820" y="265483"/>
          <a:ext cx="1920731" cy="1874601"/>
        </a:xfrm>
        <a:prstGeom prst="wedgeRoundRectCallout">
          <a:avLst>
            <a:gd name="adj1" fmla="val -58928"/>
            <a:gd name="adj2" fmla="val -10546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児童数は想定により記入してください。</a:t>
          </a:r>
        </a:p>
        <a:p>
          <a:r>
            <a:rPr kumimoji="1" lang="ja-JP" altLang="en-US" sz="800"/>
            <a:t>必要保育士数が自動で計算されます。</a:t>
          </a:r>
        </a:p>
        <a:p>
          <a:pPr algn="l"/>
          <a:r>
            <a:rPr kumimoji="1" lang="ja-JP" altLang="en-US" sz="800"/>
            <a:t>子どもが</a:t>
          </a:r>
          <a:r>
            <a:rPr kumimoji="1" lang="en-US" altLang="ja-JP" sz="800"/>
            <a:t>5</a:t>
          </a:r>
          <a:r>
            <a:rPr kumimoji="1" lang="ja-JP" altLang="en-US" sz="800"/>
            <a:t>人以上登園した時点で、</a:t>
          </a:r>
          <a:r>
            <a:rPr kumimoji="1" lang="en-US" altLang="ja-JP" sz="800"/>
            <a:t>2</a:t>
          </a:r>
          <a:r>
            <a:rPr kumimoji="1" lang="ja-JP" altLang="en-US" sz="800"/>
            <a:t>人以上の保育士配置が必要。</a:t>
          </a:r>
        </a:p>
        <a:p>
          <a:r>
            <a:rPr kumimoji="1" lang="ja-JP" altLang="en-US" sz="800"/>
            <a:t>（保育士</a:t>
          </a:r>
          <a:r>
            <a:rPr kumimoji="1" lang="en-US" altLang="ja-JP" sz="800"/>
            <a:t>1</a:t>
          </a:r>
          <a:r>
            <a:rPr kumimoji="1" lang="ja-JP" altLang="en-US" sz="800"/>
            <a:t>人＋子育て支援員</a:t>
          </a:r>
          <a:r>
            <a:rPr kumimoji="1" lang="en-US" altLang="ja-JP" sz="800"/>
            <a:t>1</a:t>
          </a:r>
          <a:r>
            <a:rPr kumimoji="1" lang="ja-JP" altLang="en-US" sz="800"/>
            <a:t>人計</a:t>
          </a:r>
          <a:r>
            <a:rPr kumimoji="1" lang="en-US" altLang="ja-JP" sz="800"/>
            <a:t>2</a:t>
          </a:r>
          <a:r>
            <a:rPr kumimoji="1" lang="ja-JP" altLang="en-US" sz="800"/>
            <a:t>名での配置は不可）</a:t>
          </a:r>
        </a:p>
      </xdr:txBody>
    </xdr:sp>
    <xdr:clientData/>
  </xdr:twoCellAnchor>
  <xdr:twoCellAnchor>
    <xdr:from>
      <xdr:col>6</xdr:col>
      <xdr:colOff>12700</xdr:colOff>
      <xdr:row>29</xdr:row>
      <xdr:rowOff>114300</xdr:rowOff>
    </xdr:from>
    <xdr:to>
      <xdr:col>32</xdr:col>
      <xdr:colOff>32700</xdr:colOff>
      <xdr:row>33</xdr:row>
      <xdr:rowOff>63800</xdr:rowOff>
    </xdr:to>
    <xdr:sp macro="" textlink="" fLocksText="0">
      <xdr:nvSpPr>
        <xdr:cNvPr id="5" name="角丸四角形 13"/>
        <xdr:cNvSpPr/>
      </xdr:nvSpPr>
      <xdr:spPr>
        <a:xfrm>
          <a:off x="2542540" y="5143500"/>
          <a:ext cx="6557960" cy="65054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103187</xdr:colOff>
      <xdr:row>31</xdr:row>
      <xdr:rowOff>1</xdr:rowOff>
    </xdr:from>
    <xdr:to>
      <xdr:col>35</xdr:col>
      <xdr:colOff>293688</xdr:colOff>
      <xdr:row>35</xdr:row>
      <xdr:rowOff>71439</xdr:rowOff>
    </xdr:to>
    <xdr:sp macro="" textlink="">
      <xdr:nvSpPr>
        <xdr:cNvPr id="6" name="テキスト ボックス 5"/>
        <xdr:cNvSpPr txBox="1"/>
      </xdr:nvSpPr>
      <xdr:spPr>
        <a:xfrm>
          <a:off x="6907847" y="5372101"/>
          <a:ext cx="3436621" cy="764858"/>
        </a:xfrm>
        <a:prstGeom prst="wedgeRoundRectCallout">
          <a:avLst>
            <a:gd name="adj1" fmla="val -55728"/>
            <a:gd name="adj2" fmla="val -34504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時間帯別に保育士、市長が認める者の配置人数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が自動で計算されます。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園長が配置基準外の場合は保育士の人数には含めません。</a:t>
          </a:r>
          <a:endParaRPr lang="ja-JP" altLang="ja-JP" sz="800">
            <a:effectLst/>
          </a:endParaRPr>
        </a:p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配置職員の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以上は保育士の必要があります。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34</xdr:col>
      <xdr:colOff>287694</xdr:colOff>
      <xdr:row>12</xdr:row>
      <xdr:rowOff>163286</xdr:rowOff>
    </xdr:from>
    <xdr:to>
      <xdr:col>36</xdr:col>
      <xdr:colOff>42368</xdr:colOff>
      <xdr:row>25</xdr:row>
      <xdr:rowOff>46654</xdr:rowOff>
    </xdr:to>
    <xdr:sp macro="" textlink="" fLocksText="0">
      <xdr:nvSpPr>
        <xdr:cNvPr id="7" name="角丸四角形 13"/>
        <xdr:cNvSpPr/>
      </xdr:nvSpPr>
      <xdr:spPr>
        <a:xfrm>
          <a:off x="10010814" y="2342606"/>
          <a:ext cx="539534" cy="206268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105384</xdr:colOff>
      <xdr:row>25</xdr:row>
      <xdr:rowOff>147735</xdr:rowOff>
    </xdr:from>
    <xdr:to>
      <xdr:col>35</xdr:col>
      <xdr:colOff>435430</xdr:colOff>
      <xdr:row>30</xdr:row>
      <xdr:rowOff>63663</xdr:rowOff>
    </xdr:to>
    <xdr:sp macro="" textlink="">
      <xdr:nvSpPr>
        <xdr:cNvPr id="8" name="テキスト ボックス 7"/>
        <xdr:cNvSpPr txBox="1"/>
      </xdr:nvSpPr>
      <xdr:spPr>
        <a:xfrm>
          <a:off x="8665724" y="4565714"/>
          <a:ext cx="1805408" cy="775204"/>
        </a:xfrm>
        <a:prstGeom prst="wedgeRoundRectCallout">
          <a:avLst>
            <a:gd name="adj1" fmla="val 22321"/>
            <a:gd name="adj2" fmla="val -6943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実働時間は自動計算されますが、異なる場合は手入力にて修正してください。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141283</xdr:colOff>
      <xdr:row>23</xdr:row>
      <xdr:rowOff>44668</xdr:rowOff>
    </xdr:from>
    <xdr:to>
      <xdr:col>27</xdr:col>
      <xdr:colOff>235085</xdr:colOff>
      <xdr:row>27</xdr:row>
      <xdr:rowOff>138606</xdr:rowOff>
    </xdr:to>
    <xdr:sp macro="" textlink="">
      <xdr:nvSpPr>
        <xdr:cNvPr id="9" name="テキスト ボックス 8"/>
        <xdr:cNvSpPr txBox="1"/>
      </xdr:nvSpPr>
      <xdr:spPr>
        <a:xfrm>
          <a:off x="5686049" y="4122179"/>
          <a:ext cx="2355483" cy="774874"/>
        </a:xfrm>
        <a:prstGeom prst="wedgeRoundRectCallout">
          <a:avLst>
            <a:gd name="adj1" fmla="val -40310"/>
            <a:gd name="adj2" fmla="val -854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勤務時間に「１」を入力してください。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自動で網掛けされます。</a:t>
          </a:r>
        </a:p>
        <a:p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休憩時間は空欄にしてください。</a:t>
          </a:r>
        </a:p>
      </xdr:txBody>
    </xdr:sp>
    <xdr:clientData/>
  </xdr:twoCellAnchor>
  <xdr:twoCellAnchor>
    <xdr:from>
      <xdr:col>4</xdr:col>
      <xdr:colOff>450979</xdr:colOff>
      <xdr:row>12</xdr:row>
      <xdr:rowOff>132184</xdr:rowOff>
    </xdr:from>
    <xdr:to>
      <xdr:col>6</xdr:col>
      <xdr:colOff>38878</xdr:colOff>
      <xdr:row>25</xdr:row>
      <xdr:rowOff>85532</xdr:rowOff>
    </xdr:to>
    <xdr:sp macro="" textlink="" fLocksText="0">
      <xdr:nvSpPr>
        <xdr:cNvPr id="10" name="角丸四角形 13"/>
        <xdr:cNvSpPr/>
      </xdr:nvSpPr>
      <xdr:spPr>
        <a:xfrm>
          <a:off x="2256919" y="2311504"/>
          <a:ext cx="311799" cy="213266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139959</xdr:colOff>
      <xdr:row>22</xdr:row>
      <xdr:rowOff>124408</xdr:rowOff>
    </xdr:from>
    <xdr:to>
      <xdr:col>16</xdr:col>
      <xdr:colOff>202660</xdr:colOff>
      <xdr:row>29</xdr:row>
      <xdr:rowOff>46653</xdr:rowOff>
    </xdr:to>
    <xdr:sp macro="" textlink="">
      <xdr:nvSpPr>
        <xdr:cNvPr id="11" name="テキスト ボックス 10"/>
        <xdr:cNvSpPr txBox="1"/>
      </xdr:nvSpPr>
      <xdr:spPr>
        <a:xfrm>
          <a:off x="2669150" y="4031685"/>
          <a:ext cx="2575680" cy="1113883"/>
        </a:xfrm>
        <a:prstGeom prst="wedgeRoundRectCallout">
          <a:avLst>
            <a:gd name="adj1" fmla="val -58096"/>
            <a:gd name="adj2" fmla="val -36798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資格の区分により、「１」または「２」を入力してください。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下の集計欄に自動計算されます。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（１：保育士　２：子育て支援員）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配置基準外の職員は空欄にしてください。</a:t>
          </a:r>
        </a:p>
      </xdr:txBody>
    </xdr:sp>
    <xdr:clientData/>
  </xdr:twoCellAnchor>
  <xdr:twoCellAnchor>
    <xdr:from>
      <xdr:col>2</xdr:col>
      <xdr:colOff>526355</xdr:colOff>
      <xdr:row>3</xdr:row>
      <xdr:rowOff>151189</xdr:rowOff>
    </xdr:from>
    <xdr:to>
      <xdr:col>4</xdr:col>
      <xdr:colOff>34849</xdr:colOff>
      <xdr:row>10</xdr:row>
      <xdr:rowOff>11367</xdr:rowOff>
    </xdr:to>
    <xdr:sp macro="" textlink="" fLocksText="0">
      <xdr:nvSpPr>
        <xdr:cNvPr id="12" name="角丸四角形 11"/>
        <xdr:cNvSpPr/>
      </xdr:nvSpPr>
      <xdr:spPr>
        <a:xfrm>
          <a:off x="1440755" y="821749"/>
          <a:ext cx="400034" cy="103365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287</xdr:colOff>
      <xdr:row>1</xdr:row>
      <xdr:rowOff>26895</xdr:rowOff>
    </xdr:from>
    <xdr:to>
      <xdr:col>2</xdr:col>
      <xdr:colOff>510065</xdr:colOff>
      <xdr:row>7</xdr:row>
      <xdr:rowOff>48638</xdr:rowOff>
    </xdr:to>
    <xdr:sp macro="" textlink="">
      <xdr:nvSpPr>
        <xdr:cNvPr id="13" name="テキスト ボックス 12"/>
        <xdr:cNvSpPr txBox="1"/>
      </xdr:nvSpPr>
      <xdr:spPr>
        <a:xfrm>
          <a:off x="356968" y="197129"/>
          <a:ext cx="1069118" cy="1205275"/>
        </a:xfrm>
        <a:prstGeom prst="wedgeRoundRectCallout">
          <a:avLst>
            <a:gd name="adj1" fmla="val 59615"/>
            <a:gd name="adj2" fmla="val 3803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（別紙</a:t>
          </a:r>
          <a:r>
            <a:rPr kumimoji="1" lang="en-US" altLang="ja-JP" sz="800"/>
            <a:t>1</a:t>
          </a:r>
          <a:r>
            <a:rPr kumimoji="1" lang="ja-JP" altLang="en-US" sz="800"/>
            <a:t>）要件確認シートの</a:t>
          </a:r>
          <a:r>
            <a:rPr kumimoji="1" lang="en-US" altLang="ja-JP" sz="800"/>
            <a:t>F</a:t>
          </a:r>
          <a:r>
            <a:rPr kumimoji="1" lang="ja-JP" altLang="en-US" sz="800"/>
            <a:t>欄で算出された人数を記入してください。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view="pageBreakPreview" zoomScale="117" zoomScaleNormal="100" zoomScaleSheetLayoutView="117" workbookViewId="0">
      <selection activeCell="K38" sqref="K38"/>
    </sheetView>
  </sheetViews>
  <sheetFormatPr defaultRowHeight="13.2" x14ac:dyDescent="0.2"/>
  <cols>
    <col min="1" max="1" width="5.21875" style="42" customWidth="1"/>
    <col min="2" max="3" width="8.109375" style="42" customWidth="1"/>
    <col min="4" max="4" width="4.88671875" style="42" customWidth="1"/>
    <col min="5" max="5" width="6.88671875" style="42" customWidth="1"/>
    <col min="6" max="32" width="3.6640625" style="42" customWidth="1"/>
    <col min="33" max="33" width="4.6640625" style="42" customWidth="1"/>
    <col min="34" max="34" width="4.88671875" style="42" customWidth="1"/>
    <col min="35" max="35" width="4.77734375" style="42" customWidth="1"/>
    <col min="36" max="36" width="6.6640625" style="42" customWidth="1"/>
    <col min="37" max="37" width="1.44140625" style="42" customWidth="1"/>
    <col min="38" max="16384" width="8.88671875" style="42"/>
  </cols>
  <sheetData>
    <row r="1" spans="1:41" ht="19.9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41" ht="19.95" customHeight="1" x14ac:dyDescent="0.2">
      <c r="A2" s="43" t="s">
        <v>1</v>
      </c>
      <c r="B2" s="41"/>
      <c r="C2" s="41"/>
      <c r="D2" s="41"/>
      <c r="E2" s="41"/>
      <c r="F2" s="41"/>
      <c r="G2" s="44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204" t="s">
        <v>47</v>
      </c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41" x14ac:dyDescent="0.2">
      <c r="A3" s="45"/>
      <c r="B3" s="129"/>
      <c r="C3" s="128"/>
      <c r="D3" s="128"/>
      <c r="E3" s="130"/>
      <c r="F3" s="129" t="s">
        <v>2</v>
      </c>
      <c r="G3" s="128"/>
      <c r="H3" s="128" t="s">
        <v>3</v>
      </c>
      <c r="I3" s="128"/>
      <c r="J3" s="128" t="s">
        <v>4</v>
      </c>
      <c r="K3" s="128"/>
      <c r="L3" s="128" t="s">
        <v>5</v>
      </c>
      <c r="M3" s="128"/>
      <c r="N3" s="128" t="s">
        <v>6</v>
      </c>
      <c r="O3" s="128"/>
      <c r="P3" s="128" t="s">
        <v>7</v>
      </c>
      <c r="Q3" s="128"/>
      <c r="R3" s="128" t="s">
        <v>8</v>
      </c>
      <c r="S3" s="128"/>
      <c r="T3" s="128" t="s">
        <v>9</v>
      </c>
      <c r="U3" s="128"/>
      <c r="V3" s="128" t="s">
        <v>10</v>
      </c>
      <c r="W3" s="128"/>
      <c r="X3" s="128" t="s">
        <v>11</v>
      </c>
      <c r="Y3" s="128"/>
      <c r="Z3" s="128" t="s">
        <v>12</v>
      </c>
      <c r="AA3" s="128"/>
      <c r="AB3" s="128" t="s">
        <v>13</v>
      </c>
      <c r="AC3" s="128"/>
      <c r="AD3" s="128" t="s">
        <v>14</v>
      </c>
      <c r="AE3" s="128"/>
      <c r="AF3" s="46"/>
      <c r="AG3" s="131" t="s">
        <v>15</v>
      </c>
      <c r="AH3" s="132"/>
      <c r="AI3" s="132"/>
      <c r="AJ3" s="133"/>
      <c r="AK3" s="41"/>
    </row>
    <row r="4" spans="1:41" x14ac:dyDescent="0.2">
      <c r="A4" s="140" t="s">
        <v>16</v>
      </c>
      <c r="B4" s="143" t="s">
        <v>17</v>
      </c>
      <c r="C4" s="144"/>
      <c r="D4" s="47"/>
      <c r="E4" s="25">
        <f>ROUNDDOWN(D4/3,1)</f>
        <v>0</v>
      </c>
      <c r="F4" s="47"/>
      <c r="G4" s="48"/>
      <c r="H4" s="49"/>
      <c r="I4" s="50"/>
      <c r="J4" s="51"/>
      <c r="K4" s="145">
        <f t="shared" ref="K4:K9" si="0">D4</f>
        <v>0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7"/>
      <c r="AA4" s="48"/>
      <c r="AB4" s="49"/>
      <c r="AC4" s="50"/>
      <c r="AD4" s="51"/>
      <c r="AE4" s="50"/>
      <c r="AF4" s="49"/>
      <c r="AG4" s="134"/>
      <c r="AH4" s="135"/>
      <c r="AI4" s="135"/>
      <c r="AJ4" s="136"/>
      <c r="AK4" s="41"/>
    </row>
    <row r="5" spans="1:41" x14ac:dyDescent="0.2">
      <c r="A5" s="141"/>
      <c r="B5" s="148" t="s">
        <v>18</v>
      </c>
      <c r="C5" s="149"/>
      <c r="D5" s="52"/>
      <c r="E5" s="26">
        <f>ROUNDDOWN(D5/5,1)</f>
        <v>0</v>
      </c>
      <c r="F5" s="52"/>
      <c r="G5" s="53"/>
      <c r="H5" s="54"/>
      <c r="I5" s="55"/>
      <c r="J5" s="56"/>
      <c r="K5" s="150">
        <f t="shared" si="0"/>
        <v>0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2"/>
      <c r="AA5" s="53"/>
      <c r="AB5" s="54"/>
      <c r="AC5" s="55"/>
      <c r="AD5" s="56"/>
      <c r="AE5" s="55"/>
      <c r="AF5" s="54"/>
      <c r="AG5" s="134"/>
      <c r="AH5" s="135"/>
      <c r="AI5" s="135"/>
      <c r="AJ5" s="136"/>
      <c r="AK5" s="41"/>
    </row>
    <row r="6" spans="1:41" x14ac:dyDescent="0.2">
      <c r="A6" s="141"/>
      <c r="B6" s="148" t="s">
        <v>19</v>
      </c>
      <c r="C6" s="149"/>
      <c r="D6" s="52"/>
      <c r="E6" s="26">
        <f>ROUNDDOWN(D6/6,1)</f>
        <v>0</v>
      </c>
      <c r="F6" s="52"/>
      <c r="G6" s="53"/>
      <c r="H6" s="54"/>
      <c r="I6" s="55"/>
      <c r="J6" s="56"/>
      <c r="K6" s="150">
        <f t="shared" si="0"/>
        <v>0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2"/>
      <c r="AA6" s="53"/>
      <c r="AB6" s="54"/>
      <c r="AC6" s="55"/>
      <c r="AD6" s="56"/>
      <c r="AE6" s="55"/>
      <c r="AF6" s="54"/>
      <c r="AG6" s="134"/>
      <c r="AH6" s="135"/>
      <c r="AI6" s="135"/>
      <c r="AJ6" s="136"/>
      <c r="AK6" s="41"/>
    </row>
    <row r="7" spans="1:41" x14ac:dyDescent="0.2">
      <c r="A7" s="141"/>
      <c r="B7" s="148" t="s">
        <v>20</v>
      </c>
      <c r="C7" s="149"/>
      <c r="D7" s="52"/>
      <c r="E7" s="26">
        <f>ROUNDDOWN(D7/20,1)</f>
        <v>0</v>
      </c>
      <c r="F7" s="52"/>
      <c r="G7" s="53"/>
      <c r="H7" s="54"/>
      <c r="I7" s="55"/>
      <c r="J7" s="56"/>
      <c r="K7" s="150">
        <f t="shared" si="0"/>
        <v>0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53"/>
      <c r="AB7" s="54"/>
      <c r="AC7" s="55"/>
      <c r="AD7" s="56"/>
      <c r="AE7" s="55"/>
      <c r="AF7" s="54"/>
      <c r="AG7" s="134"/>
      <c r="AH7" s="135"/>
      <c r="AI7" s="135"/>
      <c r="AJ7" s="136"/>
      <c r="AK7" s="41"/>
    </row>
    <row r="8" spans="1:41" x14ac:dyDescent="0.2">
      <c r="A8" s="141"/>
      <c r="B8" s="148" t="s">
        <v>21</v>
      </c>
      <c r="C8" s="149"/>
      <c r="D8" s="52"/>
      <c r="E8" s="26">
        <f>ROUNDDOWN(D8/30,1)</f>
        <v>0</v>
      </c>
      <c r="F8" s="52"/>
      <c r="G8" s="53"/>
      <c r="H8" s="54"/>
      <c r="I8" s="55"/>
      <c r="J8" s="56"/>
      <c r="K8" s="150">
        <f t="shared" si="0"/>
        <v>0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  <c r="AA8" s="53"/>
      <c r="AB8" s="54"/>
      <c r="AC8" s="55"/>
      <c r="AD8" s="56"/>
      <c r="AE8" s="55"/>
      <c r="AF8" s="54"/>
      <c r="AG8" s="134"/>
      <c r="AH8" s="135"/>
      <c r="AI8" s="135"/>
      <c r="AJ8" s="136"/>
      <c r="AK8" s="41"/>
    </row>
    <row r="9" spans="1:41" x14ac:dyDescent="0.2">
      <c r="A9" s="141"/>
      <c r="B9" s="148" t="s">
        <v>22</v>
      </c>
      <c r="C9" s="149"/>
      <c r="D9" s="52"/>
      <c r="E9" s="26">
        <f>ROUNDDOWN(D9/30,1)</f>
        <v>0</v>
      </c>
      <c r="F9" s="52"/>
      <c r="G9" s="53"/>
      <c r="H9" s="54"/>
      <c r="I9" s="55"/>
      <c r="J9" s="56"/>
      <c r="K9" s="150">
        <f t="shared" si="0"/>
        <v>0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2"/>
      <c r="AA9" s="53"/>
      <c r="AB9" s="54"/>
      <c r="AC9" s="55"/>
      <c r="AD9" s="56"/>
      <c r="AE9" s="55"/>
      <c r="AF9" s="54"/>
      <c r="AG9" s="134"/>
      <c r="AH9" s="135"/>
      <c r="AI9" s="135"/>
      <c r="AJ9" s="136"/>
      <c r="AK9" s="41"/>
    </row>
    <row r="10" spans="1:41" x14ac:dyDescent="0.2">
      <c r="A10" s="142"/>
      <c r="B10" s="155" t="s">
        <v>23</v>
      </c>
      <c r="C10" s="156"/>
      <c r="D10" s="33">
        <f>SUM(D4:D9)</f>
        <v>0</v>
      </c>
      <c r="E10" s="27">
        <f>SUM(E4:E9)</f>
        <v>0</v>
      </c>
      <c r="F10" s="57"/>
      <c r="G10" s="29">
        <f>SUM(G4:G9)</f>
        <v>0</v>
      </c>
      <c r="H10" s="30">
        <f>SUM(H4:H9)</f>
        <v>0</v>
      </c>
      <c r="I10" s="31">
        <f>SUM(I4:I9)</f>
        <v>0</v>
      </c>
      <c r="J10" s="32">
        <f>SUM(J4:J9)</f>
        <v>0</v>
      </c>
      <c r="K10" s="157">
        <f>SUM(K4:Z9)</f>
        <v>0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  <c r="AA10" s="29">
        <f t="shared" ref="AA10:AF10" si="1">SUM(AA4:AA9)</f>
        <v>0</v>
      </c>
      <c r="AB10" s="30">
        <f t="shared" si="1"/>
        <v>0</v>
      </c>
      <c r="AC10" s="31">
        <f t="shared" si="1"/>
        <v>0</v>
      </c>
      <c r="AD10" s="32">
        <f t="shared" si="1"/>
        <v>0</v>
      </c>
      <c r="AE10" s="29">
        <f t="shared" si="1"/>
        <v>0</v>
      </c>
      <c r="AF10" s="30">
        <f t="shared" si="1"/>
        <v>0</v>
      </c>
      <c r="AG10" s="134"/>
      <c r="AH10" s="135"/>
      <c r="AI10" s="135"/>
      <c r="AJ10" s="136"/>
      <c r="AK10" s="41"/>
      <c r="AO10" s="58"/>
    </row>
    <row r="11" spans="1:41" x14ac:dyDescent="0.2">
      <c r="A11" s="129" t="s">
        <v>24</v>
      </c>
      <c r="B11" s="128"/>
      <c r="C11" s="128"/>
      <c r="D11" s="130"/>
      <c r="E11" s="28">
        <f>IF(E10=0,0,IF(E10&lt;2,2,ROUND(E10,0)))</f>
        <v>0</v>
      </c>
      <c r="F11" s="59"/>
      <c r="G11" s="60">
        <f>IF(SUM(G4:G9)=0,0,IF(SUM(ROUNDDOWN(G4/3,1)+ROUNDDOWN(G5/5,1)+ROUNDDOWN(G6/6,1)+ROUNDDOWN(G7/20,1)+ROUNDDOWN(G8/30,1)+ROUNDDOWN(G9/30,1))&lt;2,2,ROUND(SUM(ROUNDDOWN(G4/3,1)+ROUNDDOWN(G5/5,1)+ROUNDDOWN(G6/6,1)+ROUNDDOWN(G7/20,1)+ROUNDDOWN(G8/30,1)+ROUNDDOWN(G9/30,1)),0)))</f>
        <v>0</v>
      </c>
      <c r="H11" s="61">
        <f>IF(SUM(H4:H9)=0,0,IF(SUM(ROUNDDOWN(H4/3,1)+ROUNDDOWN(H5/5,1)+ROUNDDOWN(H6/6,1)+ROUNDDOWN(H7/20,1)+ROUNDDOWN(H8/30,1)+ROUNDDOWN(H9/30,1))&lt;2,2,ROUND(SUM(ROUNDDOWN(H4/3,1)+ROUNDDOWN(H5/5,1)+ROUNDDOWN(H6/6,1)+ROUNDDOWN(H7/20,1)+ROUNDDOWN(H8/30,1)+ROUNDDOWN(H9/30,1)),0)))</f>
        <v>0</v>
      </c>
      <c r="I11" s="62">
        <f t="shared" ref="I11:J11" si="2">IF(SUM(I4:I9)=0,0,IF(SUM(ROUNDDOWN(I4/3,1)+ROUNDDOWN(I5/5,1)+ROUNDDOWN(I6/6,1)+ROUNDDOWN(I7/20,1)+ROUNDDOWN(I8/30,1)+ROUNDDOWN(I9/30,1))&lt;2,2,ROUND(SUM(ROUNDDOWN(I4/3,1)+ROUNDDOWN(I5/5,1)+ROUNDDOWN(I6/6,1)+ROUNDDOWN(I7/20,1)+ROUNDDOWN(I8/30,1)+ROUNDDOWN(I9/30,1)),0)))</f>
        <v>0</v>
      </c>
      <c r="J11" s="63">
        <f t="shared" si="2"/>
        <v>0</v>
      </c>
      <c r="K11" s="160">
        <f>E11</f>
        <v>0</v>
      </c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2"/>
      <c r="AA11" s="64">
        <f t="shared" ref="AA11:AF11" si="3">IF(SUM(AA4:AA9)=0,0,IF(SUM(ROUNDDOWN(AA4/3,1)+ROUNDDOWN(AA5/5,1)+ROUNDDOWN(AA6/6,1)+ROUNDDOWN(AA7/20,1)+ROUNDDOWN(AA8/30,1)+ROUNDDOWN(AA9/30,1))&lt;2,2,ROUND(SUM(ROUNDDOWN(AA4/3,1)+ROUNDDOWN(AA5/5,1)+ROUNDDOWN(AA6/6,1)+ROUNDDOWN(AA7/20,1)+ROUNDDOWN(AA8/30,1)+ROUNDDOWN(AA9/30,1)),0)))</f>
        <v>0</v>
      </c>
      <c r="AB11" s="65">
        <f t="shared" si="3"/>
        <v>0</v>
      </c>
      <c r="AC11" s="62">
        <f t="shared" si="3"/>
        <v>0</v>
      </c>
      <c r="AD11" s="63">
        <f t="shared" si="3"/>
        <v>0</v>
      </c>
      <c r="AE11" s="64">
        <f t="shared" si="3"/>
        <v>0</v>
      </c>
      <c r="AF11" s="65">
        <f t="shared" si="3"/>
        <v>0</v>
      </c>
      <c r="AG11" s="134"/>
      <c r="AH11" s="135"/>
      <c r="AI11" s="135"/>
      <c r="AJ11" s="136"/>
      <c r="AK11" s="41"/>
    </row>
    <row r="12" spans="1:41" x14ac:dyDescent="0.2">
      <c r="A12" s="163" t="s">
        <v>25</v>
      </c>
      <c r="B12" s="66" t="s">
        <v>26</v>
      </c>
      <c r="C12" s="67" t="s">
        <v>27</v>
      </c>
      <c r="D12" s="165" t="s">
        <v>28</v>
      </c>
      <c r="E12" s="166"/>
      <c r="F12" s="167"/>
      <c r="G12" s="68"/>
      <c r="H12" s="69"/>
      <c r="I12" s="70"/>
      <c r="J12" s="71"/>
      <c r="K12" s="68"/>
      <c r="L12" s="69"/>
      <c r="M12" s="70"/>
      <c r="N12" s="71"/>
      <c r="O12" s="70"/>
      <c r="P12" s="69"/>
      <c r="Q12" s="68"/>
      <c r="R12" s="69"/>
      <c r="S12" s="70"/>
      <c r="T12" s="71"/>
      <c r="U12" s="68"/>
      <c r="V12" s="69"/>
      <c r="W12" s="70"/>
      <c r="X12" s="71"/>
      <c r="Y12" s="68"/>
      <c r="Z12" s="69"/>
      <c r="AA12" s="72"/>
      <c r="AB12" s="73"/>
      <c r="AC12" s="68"/>
      <c r="AD12" s="69"/>
      <c r="AE12" s="70"/>
      <c r="AF12" s="69"/>
      <c r="AG12" s="137"/>
      <c r="AH12" s="138"/>
      <c r="AI12" s="138"/>
      <c r="AJ12" s="139"/>
      <c r="AK12" s="41"/>
      <c r="AM12" s="58"/>
    </row>
    <row r="13" spans="1:41" x14ac:dyDescent="0.2">
      <c r="A13" s="164"/>
      <c r="B13" s="2" t="s">
        <v>29</v>
      </c>
      <c r="C13" s="3" t="s">
        <v>29</v>
      </c>
      <c r="D13" s="168" t="s">
        <v>29</v>
      </c>
      <c r="E13" s="169"/>
      <c r="F13" s="4"/>
      <c r="G13" s="74"/>
      <c r="H13" s="75"/>
      <c r="I13" s="76"/>
      <c r="J13" s="77"/>
      <c r="K13" s="78"/>
      <c r="L13" s="79"/>
      <c r="M13" s="80"/>
      <c r="N13" s="81"/>
      <c r="O13" s="80"/>
      <c r="P13" s="79"/>
      <c r="Q13" s="74"/>
      <c r="R13" s="82"/>
      <c r="S13" s="80"/>
      <c r="T13" s="83"/>
      <c r="U13" s="74"/>
      <c r="V13" s="82"/>
      <c r="W13" s="80"/>
      <c r="X13" s="83"/>
      <c r="Y13" s="74"/>
      <c r="Z13" s="82"/>
      <c r="AA13" s="80"/>
      <c r="AB13" s="83"/>
      <c r="AC13" s="74"/>
      <c r="AD13" s="79"/>
      <c r="AE13" s="74"/>
      <c r="AF13" s="79"/>
      <c r="AG13" s="5"/>
      <c r="AH13" s="6" t="s">
        <v>30</v>
      </c>
      <c r="AI13" s="7"/>
      <c r="AJ13" s="84" t="str">
        <f>IF(SUM(G13:AF13)=0,"",SUM(G13:AF13)/2&amp;"H")</f>
        <v/>
      </c>
      <c r="AK13" s="41"/>
    </row>
    <row r="14" spans="1:41" x14ac:dyDescent="0.2">
      <c r="A14" s="164"/>
      <c r="B14" s="8"/>
      <c r="C14" s="9"/>
      <c r="D14" s="153"/>
      <c r="E14" s="154"/>
      <c r="F14" s="10"/>
      <c r="G14" s="74"/>
      <c r="H14" s="75"/>
      <c r="I14" s="76"/>
      <c r="J14" s="77"/>
      <c r="K14" s="74"/>
      <c r="L14" s="75"/>
      <c r="M14" s="76"/>
      <c r="N14" s="77"/>
      <c r="O14" s="76"/>
      <c r="P14" s="75"/>
      <c r="Q14" s="74"/>
      <c r="R14" s="85"/>
      <c r="S14" s="76"/>
      <c r="T14" s="83"/>
      <c r="U14" s="74"/>
      <c r="V14" s="85"/>
      <c r="W14" s="76"/>
      <c r="X14" s="83"/>
      <c r="Y14" s="74"/>
      <c r="Z14" s="85"/>
      <c r="AA14" s="76"/>
      <c r="AB14" s="83"/>
      <c r="AC14" s="74"/>
      <c r="AD14" s="75"/>
      <c r="AE14" s="74"/>
      <c r="AF14" s="75"/>
      <c r="AG14" s="11"/>
      <c r="AH14" s="12" t="s">
        <v>30</v>
      </c>
      <c r="AI14" s="13"/>
      <c r="AJ14" s="84" t="str">
        <f t="shared" ref="AJ14:AJ27" si="4">IF(SUM(G14:AF14)=0,"",SUM(G14:AF14)/2&amp;"H")</f>
        <v/>
      </c>
      <c r="AK14" s="41"/>
    </row>
    <row r="15" spans="1:41" x14ac:dyDescent="0.2">
      <c r="A15" s="164"/>
      <c r="B15" s="8"/>
      <c r="C15" s="9"/>
      <c r="D15" s="153"/>
      <c r="E15" s="154"/>
      <c r="F15" s="10"/>
      <c r="G15" s="74"/>
      <c r="H15" s="75"/>
      <c r="I15" s="76"/>
      <c r="J15" s="77"/>
      <c r="K15" s="74"/>
      <c r="L15" s="75"/>
      <c r="M15" s="76"/>
      <c r="N15" s="77"/>
      <c r="O15" s="76"/>
      <c r="P15" s="75"/>
      <c r="Q15" s="74"/>
      <c r="R15" s="85"/>
      <c r="S15" s="76"/>
      <c r="T15" s="83"/>
      <c r="U15" s="74"/>
      <c r="V15" s="85"/>
      <c r="W15" s="76"/>
      <c r="X15" s="83"/>
      <c r="Y15" s="74"/>
      <c r="Z15" s="85"/>
      <c r="AA15" s="76"/>
      <c r="AB15" s="83"/>
      <c r="AC15" s="74"/>
      <c r="AD15" s="75"/>
      <c r="AE15" s="74"/>
      <c r="AF15" s="75"/>
      <c r="AG15" s="11"/>
      <c r="AH15" s="12" t="s">
        <v>30</v>
      </c>
      <c r="AI15" s="13"/>
      <c r="AJ15" s="84" t="str">
        <f t="shared" si="4"/>
        <v/>
      </c>
      <c r="AK15" s="41"/>
    </row>
    <row r="16" spans="1:41" x14ac:dyDescent="0.2">
      <c r="A16" s="164"/>
      <c r="B16" s="8"/>
      <c r="C16" s="9"/>
      <c r="D16" s="153"/>
      <c r="E16" s="154"/>
      <c r="F16" s="10"/>
      <c r="G16" s="74"/>
      <c r="H16" s="75"/>
      <c r="I16" s="76"/>
      <c r="J16" s="77"/>
      <c r="K16" s="74"/>
      <c r="L16" s="75"/>
      <c r="M16" s="76"/>
      <c r="N16" s="77"/>
      <c r="O16" s="76"/>
      <c r="P16" s="75"/>
      <c r="Q16" s="74"/>
      <c r="R16" s="85"/>
      <c r="S16" s="76"/>
      <c r="T16" s="83"/>
      <c r="U16" s="74"/>
      <c r="V16" s="85"/>
      <c r="W16" s="76"/>
      <c r="X16" s="83"/>
      <c r="Y16" s="74"/>
      <c r="Z16" s="85"/>
      <c r="AA16" s="76"/>
      <c r="AB16" s="83"/>
      <c r="AC16" s="74"/>
      <c r="AD16" s="75"/>
      <c r="AE16" s="74"/>
      <c r="AF16" s="75"/>
      <c r="AG16" s="11"/>
      <c r="AH16" s="12" t="s">
        <v>30</v>
      </c>
      <c r="AI16" s="13"/>
      <c r="AJ16" s="84" t="str">
        <f t="shared" si="4"/>
        <v/>
      </c>
      <c r="AK16" s="41"/>
    </row>
    <row r="17" spans="1:37" x14ac:dyDescent="0.2">
      <c r="A17" s="164"/>
      <c r="B17" s="8"/>
      <c r="C17" s="9"/>
      <c r="D17" s="153"/>
      <c r="E17" s="154"/>
      <c r="F17" s="10"/>
      <c r="G17" s="74"/>
      <c r="H17" s="75"/>
      <c r="I17" s="76"/>
      <c r="J17" s="77"/>
      <c r="K17" s="74"/>
      <c r="L17" s="75"/>
      <c r="M17" s="76"/>
      <c r="N17" s="77"/>
      <c r="O17" s="76"/>
      <c r="P17" s="75"/>
      <c r="Q17" s="74"/>
      <c r="R17" s="85"/>
      <c r="S17" s="76"/>
      <c r="T17" s="83"/>
      <c r="U17" s="74"/>
      <c r="V17" s="85"/>
      <c r="W17" s="76"/>
      <c r="X17" s="83"/>
      <c r="Y17" s="74"/>
      <c r="Z17" s="85"/>
      <c r="AA17" s="76"/>
      <c r="AB17" s="83"/>
      <c r="AC17" s="74"/>
      <c r="AD17" s="75"/>
      <c r="AE17" s="74"/>
      <c r="AF17" s="75"/>
      <c r="AG17" s="11"/>
      <c r="AH17" s="12" t="s">
        <v>30</v>
      </c>
      <c r="AI17" s="13"/>
      <c r="AJ17" s="84" t="str">
        <f t="shared" si="4"/>
        <v/>
      </c>
      <c r="AK17" s="41"/>
    </row>
    <row r="18" spans="1:37" x14ac:dyDescent="0.2">
      <c r="A18" s="164"/>
      <c r="B18" s="8"/>
      <c r="C18" s="9"/>
      <c r="D18" s="153"/>
      <c r="E18" s="154"/>
      <c r="F18" s="10"/>
      <c r="G18" s="74"/>
      <c r="H18" s="75"/>
      <c r="I18" s="76"/>
      <c r="J18" s="77"/>
      <c r="K18" s="74"/>
      <c r="L18" s="75"/>
      <c r="M18" s="76"/>
      <c r="N18" s="77"/>
      <c r="O18" s="76"/>
      <c r="P18" s="75"/>
      <c r="Q18" s="74"/>
      <c r="R18" s="85"/>
      <c r="S18" s="76"/>
      <c r="T18" s="83"/>
      <c r="U18" s="74"/>
      <c r="V18" s="85"/>
      <c r="W18" s="76"/>
      <c r="X18" s="83"/>
      <c r="Y18" s="74"/>
      <c r="Z18" s="85"/>
      <c r="AA18" s="76"/>
      <c r="AB18" s="83"/>
      <c r="AC18" s="74"/>
      <c r="AD18" s="75"/>
      <c r="AE18" s="74"/>
      <c r="AF18" s="75"/>
      <c r="AG18" s="11"/>
      <c r="AH18" s="12" t="s">
        <v>30</v>
      </c>
      <c r="AI18" s="13"/>
      <c r="AJ18" s="84" t="str">
        <f t="shared" si="4"/>
        <v/>
      </c>
      <c r="AK18" s="41"/>
    </row>
    <row r="19" spans="1:37" x14ac:dyDescent="0.2">
      <c r="A19" s="164"/>
      <c r="B19" s="8"/>
      <c r="C19" s="9"/>
      <c r="D19" s="153"/>
      <c r="E19" s="154"/>
      <c r="F19" s="10"/>
      <c r="G19" s="74"/>
      <c r="H19" s="75"/>
      <c r="I19" s="76"/>
      <c r="J19" s="77"/>
      <c r="K19" s="74"/>
      <c r="L19" s="75"/>
      <c r="M19" s="76"/>
      <c r="N19" s="77"/>
      <c r="O19" s="76"/>
      <c r="P19" s="75"/>
      <c r="Q19" s="74"/>
      <c r="R19" s="85"/>
      <c r="S19" s="76"/>
      <c r="T19" s="83"/>
      <c r="U19" s="74"/>
      <c r="V19" s="85"/>
      <c r="W19" s="76"/>
      <c r="X19" s="83"/>
      <c r="Y19" s="74"/>
      <c r="Z19" s="85"/>
      <c r="AA19" s="76"/>
      <c r="AB19" s="83"/>
      <c r="AC19" s="74"/>
      <c r="AD19" s="75"/>
      <c r="AE19" s="74"/>
      <c r="AF19" s="75"/>
      <c r="AG19" s="11"/>
      <c r="AH19" s="12" t="s">
        <v>30</v>
      </c>
      <c r="AI19" s="13"/>
      <c r="AJ19" s="84" t="str">
        <f t="shared" si="4"/>
        <v/>
      </c>
      <c r="AK19" s="41"/>
    </row>
    <row r="20" spans="1:37" x14ac:dyDescent="0.2">
      <c r="A20" s="164"/>
      <c r="B20" s="8"/>
      <c r="C20" s="9"/>
      <c r="D20" s="153"/>
      <c r="E20" s="154"/>
      <c r="F20" s="10"/>
      <c r="G20" s="74"/>
      <c r="H20" s="75"/>
      <c r="I20" s="76"/>
      <c r="J20" s="77"/>
      <c r="K20" s="74"/>
      <c r="L20" s="75"/>
      <c r="M20" s="76"/>
      <c r="N20" s="77"/>
      <c r="O20" s="76"/>
      <c r="P20" s="75"/>
      <c r="Q20" s="74"/>
      <c r="R20" s="85"/>
      <c r="S20" s="76"/>
      <c r="T20" s="83"/>
      <c r="U20" s="74"/>
      <c r="V20" s="85"/>
      <c r="W20" s="76"/>
      <c r="X20" s="83"/>
      <c r="Y20" s="74"/>
      <c r="Z20" s="85"/>
      <c r="AA20" s="76"/>
      <c r="AB20" s="83"/>
      <c r="AC20" s="74"/>
      <c r="AD20" s="75"/>
      <c r="AE20" s="74"/>
      <c r="AF20" s="75"/>
      <c r="AG20" s="11"/>
      <c r="AH20" s="12" t="s">
        <v>30</v>
      </c>
      <c r="AI20" s="13"/>
      <c r="AJ20" s="84" t="str">
        <f t="shared" si="4"/>
        <v/>
      </c>
      <c r="AK20" s="41"/>
    </row>
    <row r="21" spans="1:37" x14ac:dyDescent="0.2">
      <c r="A21" s="164"/>
      <c r="B21" s="8"/>
      <c r="C21" s="9"/>
      <c r="D21" s="153"/>
      <c r="E21" s="154"/>
      <c r="F21" s="10"/>
      <c r="G21" s="74"/>
      <c r="H21" s="75"/>
      <c r="I21" s="76"/>
      <c r="J21" s="77"/>
      <c r="K21" s="74"/>
      <c r="L21" s="75"/>
      <c r="M21" s="76"/>
      <c r="N21" s="77"/>
      <c r="O21" s="76"/>
      <c r="P21" s="75"/>
      <c r="Q21" s="74"/>
      <c r="R21" s="85"/>
      <c r="S21" s="76"/>
      <c r="T21" s="83"/>
      <c r="U21" s="74"/>
      <c r="V21" s="85"/>
      <c r="W21" s="76"/>
      <c r="X21" s="83"/>
      <c r="Y21" s="74"/>
      <c r="Z21" s="85"/>
      <c r="AA21" s="76"/>
      <c r="AB21" s="83"/>
      <c r="AC21" s="74"/>
      <c r="AD21" s="75"/>
      <c r="AE21" s="74"/>
      <c r="AF21" s="75"/>
      <c r="AG21" s="11"/>
      <c r="AH21" s="12" t="s">
        <v>30</v>
      </c>
      <c r="AI21" s="13"/>
      <c r="AJ21" s="84" t="str">
        <f t="shared" si="4"/>
        <v/>
      </c>
      <c r="AK21" s="41"/>
    </row>
    <row r="22" spans="1:37" x14ac:dyDescent="0.2">
      <c r="A22" s="164"/>
      <c r="B22" s="8"/>
      <c r="C22" s="9"/>
      <c r="D22" s="153"/>
      <c r="E22" s="154"/>
      <c r="F22" s="10"/>
      <c r="G22" s="74"/>
      <c r="H22" s="75"/>
      <c r="I22" s="76"/>
      <c r="J22" s="77"/>
      <c r="K22" s="74"/>
      <c r="L22" s="75"/>
      <c r="M22" s="76"/>
      <c r="N22" s="77"/>
      <c r="O22" s="76"/>
      <c r="P22" s="75"/>
      <c r="Q22" s="74"/>
      <c r="R22" s="85"/>
      <c r="S22" s="76"/>
      <c r="T22" s="83"/>
      <c r="U22" s="74"/>
      <c r="V22" s="85"/>
      <c r="W22" s="76"/>
      <c r="X22" s="83"/>
      <c r="Y22" s="74"/>
      <c r="Z22" s="85"/>
      <c r="AA22" s="76"/>
      <c r="AB22" s="83"/>
      <c r="AC22" s="74"/>
      <c r="AD22" s="75"/>
      <c r="AE22" s="74"/>
      <c r="AF22" s="75"/>
      <c r="AG22" s="11"/>
      <c r="AH22" s="12" t="s">
        <v>30</v>
      </c>
      <c r="AI22" s="13"/>
      <c r="AJ22" s="84" t="str">
        <f>IF(SUM(G22:AF22)=0,"",SUM(G22:AF22)/2&amp;"H")</f>
        <v/>
      </c>
      <c r="AK22" s="41"/>
    </row>
    <row r="23" spans="1:37" x14ac:dyDescent="0.2">
      <c r="A23" s="164"/>
      <c r="B23" s="8"/>
      <c r="C23" s="9"/>
      <c r="D23" s="153"/>
      <c r="E23" s="154"/>
      <c r="F23" s="10"/>
      <c r="G23" s="74"/>
      <c r="H23" s="75"/>
      <c r="I23" s="76"/>
      <c r="J23" s="77"/>
      <c r="K23" s="74"/>
      <c r="L23" s="75"/>
      <c r="M23" s="76"/>
      <c r="N23" s="77"/>
      <c r="O23" s="76"/>
      <c r="P23" s="75"/>
      <c r="Q23" s="74"/>
      <c r="R23" s="85"/>
      <c r="S23" s="76"/>
      <c r="T23" s="83"/>
      <c r="U23" s="74"/>
      <c r="V23" s="85"/>
      <c r="W23" s="76"/>
      <c r="X23" s="83"/>
      <c r="Y23" s="74"/>
      <c r="Z23" s="85"/>
      <c r="AA23" s="76"/>
      <c r="AB23" s="83"/>
      <c r="AC23" s="74"/>
      <c r="AD23" s="75"/>
      <c r="AE23" s="74"/>
      <c r="AF23" s="75"/>
      <c r="AG23" s="11"/>
      <c r="AH23" s="12" t="s">
        <v>30</v>
      </c>
      <c r="AI23" s="13"/>
      <c r="AJ23" s="84" t="str">
        <f t="shared" si="4"/>
        <v/>
      </c>
      <c r="AK23" s="41"/>
    </row>
    <row r="24" spans="1:37" x14ac:dyDescent="0.2">
      <c r="A24" s="164"/>
      <c r="B24" s="8"/>
      <c r="C24" s="9"/>
      <c r="D24" s="153"/>
      <c r="E24" s="154"/>
      <c r="F24" s="10"/>
      <c r="G24" s="74"/>
      <c r="H24" s="75"/>
      <c r="I24" s="76"/>
      <c r="J24" s="77"/>
      <c r="K24" s="74"/>
      <c r="L24" s="75"/>
      <c r="M24" s="76"/>
      <c r="N24" s="77"/>
      <c r="O24" s="76"/>
      <c r="P24" s="75"/>
      <c r="Q24" s="74"/>
      <c r="R24" s="85"/>
      <c r="S24" s="76"/>
      <c r="T24" s="83"/>
      <c r="U24" s="74"/>
      <c r="V24" s="85"/>
      <c r="W24" s="76"/>
      <c r="X24" s="83"/>
      <c r="Y24" s="74"/>
      <c r="Z24" s="85"/>
      <c r="AA24" s="76"/>
      <c r="AB24" s="83"/>
      <c r="AC24" s="74"/>
      <c r="AD24" s="75"/>
      <c r="AE24" s="74"/>
      <c r="AF24" s="75"/>
      <c r="AG24" s="11"/>
      <c r="AH24" s="12" t="s">
        <v>30</v>
      </c>
      <c r="AI24" s="13"/>
      <c r="AJ24" s="84" t="str">
        <f t="shared" si="4"/>
        <v/>
      </c>
      <c r="AK24" s="41"/>
    </row>
    <row r="25" spans="1:37" x14ac:dyDescent="0.2">
      <c r="A25" s="164"/>
      <c r="B25" s="205"/>
      <c r="C25" s="206"/>
      <c r="D25" s="207"/>
      <c r="E25" s="208"/>
      <c r="F25" s="209"/>
      <c r="G25" s="210"/>
      <c r="H25" s="211"/>
      <c r="I25" s="212"/>
      <c r="J25" s="213"/>
      <c r="K25" s="210"/>
      <c r="L25" s="211"/>
      <c r="M25" s="212"/>
      <c r="N25" s="213"/>
      <c r="O25" s="212"/>
      <c r="P25" s="211"/>
      <c r="Q25" s="210"/>
      <c r="R25" s="214"/>
      <c r="S25" s="212"/>
      <c r="T25" s="215"/>
      <c r="U25" s="210"/>
      <c r="V25" s="85"/>
      <c r="W25" s="76"/>
      <c r="X25" s="83"/>
      <c r="Y25" s="74"/>
      <c r="Z25" s="85"/>
      <c r="AA25" s="76"/>
      <c r="AB25" s="83"/>
      <c r="AC25" s="74"/>
      <c r="AD25" s="75"/>
      <c r="AE25" s="74"/>
      <c r="AF25" s="75"/>
      <c r="AG25" s="11"/>
      <c r="AH25" s="12" t="s">
        <v>30</v>
      </c>
      <c r="AI25" s="13"/>
      <c r="AJ25" s="84" t="str">
        <f t="shared" si="4"/>
        <v/>
      </c>
      <c r="AK25" s="41"/>
    </row>
    <row r="26" spans="1:37" x14ac:dyDescent="0.2">
      <c r="A26" s="164"/>
      <c r="B26" s="205"/>
      <c r="C26" s="206"/>
      <c r="D26" s="207"/>
      <c r="E26" s="208"/>
      <c r="F26" s="209"/>
      <c r="G26" s="210"/>
      <c r="H26" s="211"/>
      <c r="I26" s="212"/>
      <c r="J26" s="213"/>
      <c r="K26" s="210"/>
      <c r="L26" s="211"/>
      <c r="M26" s="212"/>
      <c r="N26" s="213"/>
      <c r="O26" s="212"/>
      <c r="P26" s="211"/>
      <c r="Q26" s="210"/>
      <c r="R26" s="214"/>
      <c r="S26" s="212"/>
      <c r="T26" s="215"/>
      <c r="U26" s="210"/>
      <c r="V26" s="85"/>
      <c r="W26" s="76"/>
      <c r="X26" s="83"/>
      <c r="Y26" s="74"/>
      <c r="Z26" s="85"/>
      <c r="AA26" s="76"/>
      <c r="AB26" s="83"/>
      <c r="AC26" s="74"/>
      <c r="AD26" s="75"/>
      <c r="AE26" s="74"/>
      <c r="AF26" s="75"/>
      <c r="AG26" s="11"/>
      <c r="AH26" s="12" t="s">
        <v>30</v>
      </c>
      <c r="AI26" s="13"/>
      <c r="AJ26" s="84" t="str">
        <f t="shared" si="4"/>
        <v/>
      </c>
      <c r="AK26" s="41"/>
    </row>
    <row r="27" spans="1:37" x14ac:dyDescent="0.2">
      <c r="A27" s="164"/>
      <c r="B27" s="205"/>
      <c r="C27" s="206"/>
      <c r="D27" s="207"/>
      <c r="E27" s="208"/>
      <c r="F27" s="209"/>
      <c r="G27" s="210"/>
      <c r="H27" s="211"/>
      <c r="I27" s="212"/>
      <c r="J27" s="213"/>
      <c r="K27" s="210"/>
      <c r="L27" s="211"/>
      <c r="M27" s="212"/>
      <c r="N27" s="213"/>
      <c r="O27" s="212"/>
      <c r="P27" s="211"/>
      <c r="Q27" s="210"/>
      <c r="R27" s="214"/>
      <c r="S27" s="212"/>
      <c r="T27" s="215"/>
      <c r="U27" s="210"/>
      <c r="V27" s="85"/>
      <c r="W27" s="76"/>
      <c r="X27" s="83"/>
      <c r="Y27" s="74"/>
      <c r="Z27" s="85"/>
      <c r="AA27" s="76"/>
      <c r="AB27" s="83"/>
      <c r="AC27" s="74"/>
      <c r="AD27" s="75"/>
      <c r="AE27" s="74"/>
      <c r="AF27" s="75"/>
      <c r="AG27" s="11"/>
      <c r="AH27" s="12" t="s">
        <v>30</v>
      </c>
      <c r="AI27" s="13"/>
      <c r="AJ27" s="84" t="str">
        <f t="shared" si="4"/>
        <v/>
      </c>
      <c r="AK27" s="41"/>
    </row>
    <row r="28" spans="1:37" x14ac:dyDescent="0.2">
      <c r="A28" s="164"/>
      <c r="B28" s="205"/>
      <c r="C28" s="206"/>
      <c r="D28" s="207"/>
      <c r="E28" s="208"/>
      <c r="F28" s="209"/>
      <c r="G28" s="210"/>
      <c r="H28" s="211"/>
      <c r="I28" s="212"/>
      <c r="J28" s="213"/>
      <c r="K28" s="210"/>
      <c r="L28" s="211"/>
      <c r="M28" s="212"/>
      <c r="N28" s="213"/>
      <c r="O28" s="212"/>
      <c r="P28" s="211"/>
      <c r="Q28" s="210"/>
      <c r="R28" s="214"/>
      <c r="S28" s="212"/>
      <c r="T28" s="215"/>
      <c r="U28" s="210"/>
      <c r="V28" s="85"/>
      <c r="W28" s="76"/>
      <c r="X28" s="83"/>
      <c r="Y28" s="74"/>
      <c r="Z28" s="85"/>
      <c r="AA28" s="76"/>
      <c r="AB28" s="83"/>
      <c r="AC28" s="74"/>
      <c r="AD28" s="75"/>
      <c r="AE28" s="74"/>
      <c r="AF28" s="75"/>
      <c r="AG28" s="11"/>
      <c r="AH28" s="12" t="s">
        <v>30</v>
      </c>
      <c r="AI28" s="13"/>
      <c r="AJ28" s="84" t="str">
        <f>IF(SUM(G28:AF28)=0,"",SUM(G28:AF28)/2&amp;"H")</f>
        <v/>
      </c>
      <c r="AK28" s="41"/>
    </row>
    <row r="29" spans="1:37" ht="13.8" thickBot="1" x14ac:dyDescent="0.25">
      <c r="A29" s="163"/>
      <c r="B29" s="216"/>
      <c r="C29" s="217"/>
      <c r="D29" s="218"/>
      <c r="E29" s="219"/>
      <c r="F29" s="220"/>
      <c r="G29" s="210"/>
      <c r="H29" s="211"/>
      <c r="I29" s="212"/>
      <c r="J29" s="213"/>
      <c r="K29" s="210"/>
      <c r="L29" s="211"/>
      <c r="M29" s="212"/>
      <c r="N29" s="213"/>
      <c r="O29" s="212"/>
      <c r="P29" s="211"/>
      <c r="Q29" s="210"/>
      <c r="R29" s="214"/>
      <c r="S29" s="212"/>
      <c r="T29" s="215"/>
      <c r="U29" s="210"/>
      <c r="V29" s="85"/>
      <c r="W29" s="76"/>
      <c r="X29" s="83"/>
      <c r="Y29" s="74"/>
      <c r="Z29" s="85"/>
      <c r="AA29" s="76"/>
      <c r="AB29" s="83"/>
      <c r="AC29" s="74"/>
      <c r="AD29" s="75"/>
      <c r="AE29" s="74"/>
      <c r="AF29" s="75"/>
      <c r="AG29" s="17"/>
      <c r="AH29" s="18" t="s">
        <v>30</v>
      </c>
      <c r="AI29" s="19"/>
      <c r="AJ29" s="84" t="str">
        <f>IF(SUM(G29:AF29)=0,"",SUM(G29:AF29)/2&amp;"H")</f>
        <v/>
      </c>
      <c r="AK29" s="41"/>
    </row>
    <row r="30" spans="1:37" x14ac:dyDescent="0.2">
      <c r="A30" s="163"/>
      <c r="B30" s="221" t="s">
        <v>31</v>
      </c>
      <c r="C30" s="222"/>
      <c r="D30" s="222"/>
      <c r="E30" s="223"/>
      <c r="F30" s="235">
        <v>1</v>
      </c>
      <c r="G30" s="224">
        <f>SUMIF($F13:$F29,1,G13:G29)</f>
        <v>0</v>
      </c>
      <c r="H30" s="225">
        <f t="shared" ref="H30:AF30" si="5">SUMIF($F13:$F29,1,H13:H29)</f>
        <v>0</v>
      </c>
      <c r="I30" s="226">
        <f t="shared" si="5"/>
        <v>0</v>
      </c>
      <c r="J30" s="227">
        <f t="shared" si="5"/>
        <v>0</v>
      </c>
      <c r="K30" s="224">
        <f t="shared" si="5"/>
        <v>0</v>
      </c>
      <c r="L30" s="225">
        <f t="shared" si="5"/>
        <v>0</v>
      </c>
      <c r="M30" s="226">
        <f t="shared" si="5"/>
        <v>0</v>
      </c>
      <c r="N30" s="227">
        <f t="shared" si="5"/>
        <v>0</v>
      </c>
      <c r="O30" s="226">
        <f t="shared" si="5"/>
        <v>0</v>
      </c>
      <c r="P30" s="225">
        <f t="shared" si="5"/>
        <v>0</v>
      </c>
      <c r="Q30" s="224">
        <f t="shared" si="5"/>
        <v>0</v>
      </c>
      <c r="R30" s="225">
        <f t="shared" si="5"/>
        <v>0</v>
      </c>
      <c r="S30" s="226">
        <f t="shared" si="5"/>
        <v>0</v>
      </c>
      <c r="T30" s="227">
        <f t="shared" si="5"/>
        <v>0</v>
      </c>
      <c r="U30" s="224">
        <f t="shared" si="5"/>
        <v>0</v>
      </c>
      <c r="V30" s="87">
        <f t="shared" si="5"/>
        <v>0</v>
      </c>
      <c r="W30" s="88">
        <f t="shared" si="5"/>
        <v>0</v>
      </c>
      <c r="X30" s="89">
        <f t="shared" si="5"/>
        <v>0</v>
      </c>
      <c r="Y30" s="86">
        <f t="shared" si="5"/>
        <v>0</v>
      </c>
      <c r="Z30" s="87">
        <f t="shared" si="5"/>
        <v>0</v>
      </c>
      <c r="AA30" s="90">
        <f t="shared" si="5"/>
        <v>0</v>
      </c>
      <c r="AB30" s="91">
        <f t="shared" si="5"/>
        <v>0</v>
      </c>
      <c r="AC30" s="86">
        <f t="shared" si="5"/>
        <v>0</v>
      </c>
      <c r="AD30" s="87">
        <f t="shared" si="5"/>
        <v>0</v>
      </c>
      <c r="AE30" s="86">
        <f t="shared" si="5"/>
        <v>0</v>
      </c>
      <c r="AF30" s="87">
        <f t="shared" si="5"/>
        <v>0</v>
      </c>
      <c r="AG30" s="179"/>
      <c r="AH30" s="179"/>
      <c r="AI30" s="179"/>
      <c r="AJ30" s="92"/>
      <c r="AK30" s="41"/>
    </row>
    <row r="31" spans="1:37" x14ac:dyDescent="0.2">
      <c r="A31" s="163"/>
      <c r="B31" s="228" t="s">
        <v>46</v>
      </c>
      <c r="C31" s="229"/>
      <c r="D31" s="229"/>
      <c r="E31" s="230"/>
      <c r="F31" s="236">
        <v>2</v>
      </c>
      <c r="G31" s="231">
        <f t="shared" ref="G31:AF31" si="6">SUMIF($F13:$F29,2,G13:G29)</f>
        <v>0</v>
      </c>
      <c r="H31" s="232">
        <f t="shared" si="6"/>
        <v>0</v>
      </c>
      <c r="I31" s="233">
        <f t="shared" si="6"/>
        <v>0</v>
      </c>
      <c r="J31" s="234">
        <f t="shared" si="6"/>
        <v>0</v>
      </c>
      <c r="K31" s="231">
        <f t="shared" si="6"/>
        <v>0</v>
      </c>
      <c r="L31" s="232">
        <f t="shared" si="6"/>
        <v>0</v>
      </c>
      <c r="M31" s="233">
        <f t="shared" si="6"/>
        <v>0</v>
      </c>
      <c r="N31" s="234">
        <f t="shared" si="6"/>
        <v>0</v>
      </c>
      <c r="O31" s="233">
        <f t="shared" si="6"/>
        <v>0</v>
      </c>
      <c r="P31" s="232">
        <f t="shared" si="6"/>
        <v>0</v>
      </c>
      <c r="Q31" s="231">
        <f t="shared" si="6"/>
        <v>0</v>
      </c>
      <c r="R31" s="232">
        <f t="shared" si="6"/>
        <v>0</v>
      </c>
      <c r="S31" s="233">
        <f t="shared" si="6"/>
        <v>0</v>
      </c>
      <c r="T31" s="234">
        <f t="shared" si="6"/>
        <v>0</v>
      </c>
      <c r="U31" s="231">
        <f t="shared" si="6"/>
        <v>0</v>
      </c>
      <c r="V31" s="94">
        <f t="shared" si="6"/>
        <v>0</v>
      </c>
      <c r="W31" s="95">
        <f t="shared" si="6"/>
        <v>0</v>
      </c>
      <c r="X31" s="96">
        <f t="shared" si="6"/>
        <v>0</v>
      </c>
      <c r="Y31" s="93">
        <f t="shared" si="6"/>
        <v>0</v>
      </c>
      <c r="Z31" s="94">
        <f t="shared" si="6"/>
        <v>0</v>
      </c>
      <c r="AA31" s="97">
        <f t="shared" si="6"/>
        <v>0</v>
      </c>
      <c r="AB31" s="98">
        <f t="shared" si="6"/>
        <v>0</v>
      </c>
      <c r="AC31" s="93">
        <f t="shared" si="6"/>
        <v>0</v>
      </c>
      <c r="AD31" s="94">
        <f t="shared" si="6"/>
        <v>0</v>
      </c>
      <c r="AE31" s="93">
        <f t="shared" si="6"/>
        <v>0</v>
      </c>
      <c r="AF31" s="94">
        <f t="shared" si="6"/>
        <v>0</v>
      </c>
      <c r="AG31" s="182"/>
      <c r="AH31" s="182"/>
      <c r="AI31" s="182"/>
      <c r="AJ31" s="99"/>
      <c r="AK31" s="41"/>
    </row>
    <row r="32" spans="1:37" x14ac:dyDescent="0.2">
      <c r="A32" s="163"/>
      <c r="B32" s="170" t="s">
        <v>23</v>
      </c>
      <c r="C32" s="171"/>
      <c r="D32" s="171"/>
      <c r="E32" s="171"/>
      <c r="F32" s="172"/>
      <c r="G32" s="29">
        <f t="shared" ref="G32:N32" si="7">SUM(G30:G31)</f>
        <v>0</v>
      </c>
      <c r="H32" s="30">
        <f t="shared" si="7"/>
        <v>0</v>
      </c>
      <c r="I32" s="31">
        <f t="shared" si="7"/>
        <v>0</v>
      </c>
      <c r="J32" s="32">
        <f t="shared" si="7"/>
        <v>0</v>
      </c>
      <c r="K32" s="29">
        <f t="shared" si="7"/>
        <v>0</v>
      </c>
      <c r="L32" s="30">
        <f t="shared" si="7"/>
        <v>0</v>
      </c>
      <c r="M32" s="31">
        <f t="shared" si="7"/>
        <v>0</v>
      </c>
      <c r="N32" s="32">
        <f t="shared" si="7"/>
        <v>0</v>
      </c>
      <c r="O32" s="31">
        <f t="shared" ref="O32:AD32" si="8">SUM(O30:O31)</f>
        <v>0</v>
      </c>
      <c r="P32" s="30">
        <f t="shared" si="8"/>
        <v>0</v>
      </c>
      <c r="Q32" s="29">
        <f t="shared" si="8"/>
        <v>0</v>
      </c>
      <c r="R32" s="30">
        <f t="shared" si="8"/>
        <v>0</v>
      </c>
      <c r="S32" s="31">
        <f t="shared" si="8"/>
        <v>0</v>
      </c>
      <c r="T32" s="32">
        <f t="shared" si="8"/>
        <v>0</v>
      </c>
      <c r="U32" s="29">
        <f t="shared" si="8"/>
        <v>0</v>
      </c>
      <c r="V32" s="30">
        <f t="shared" si="8"/>
        <v>0</v>
      </c>
      <c r="W32" s="31">
        <f t="shared" si="8"/>
        <v>0</v>
      </c>
      <c r="X32" s="32">
        <f t="shared" si="8"/>
        <v>0</v>
      </c>
      <c r="Y32" s="29">
        <f t="shared" si="8"/>
        <v>0</v>
      </c>
      <c r="Z32" s="30">
        <f t="shared" si="8"/>
        <v>0</v>
      </c>
      <c r="AA32" s="34">
        <f t="shared" si="8"/>
        <v>0</v>
      </c>
      <c r="AB32" s="35">
        <f t="shared" si="8"/>
        <v>0</v>
      </c>
      <c r="AC32" s="29">
        <f t="shared" si="8"/>
        <v>0</v>
      </c>
      <c r="AD32" s="30">
        <f t="shared" si="8"/>
        <v>0</v>
      </c>
      <c r="AE32" s="29">
        <f>SUM(AE30:AE31)</f>
        <v>0</v>
      </c>
      <c r="AF32" s="30">
        <f>SUM(AF30:AF31)</f>
        <v>0</v>
      </c>
      <c r="AG32" s="173"/>
      <c r="AH32" s="174"/>
      <c r="AI32" s="175"/>
      <c r="AJ32" s="100"/>
      <c r="AK32" s="41"/>
    </row>
    <row r="33" spans="1:37" x14ac:dyDescent="0.2">
      <c r="A33" s="41"/>
      <c r="B33" s="41" t="s">
        <v>32</v>
      </c>
      <c r="C33" s="41"/>
      <c r="D33" s="41"/>
      <c r="E33" s="41"/>
      <c r="F33" s="41"/>
      <c r="G33" s="101"/>
      <c r="H33" s="10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</row>
    <row r="34" spans="1:37" x14ac:dyDescent="0.2">
      <c r="A34" s="41"/>
      <c r="B34" s="41" t="s">
        <v>33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</row>
    <row r="35" spans="1:37" x14ac:dyDescent="0.2">
      <c r="A35" s="41"/>
      <c r="B35" s="41" t="s">
        <v>34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</row>
    <row r="36" spans="1:37" x14ac:dyDescent="0.2">
      <c r="B36" s="102" t="s">
        <v>29</v>
      </c>
      <c r="C36" s="42" t="s">
        <v>29</v>
      </c>
      <c r="E36" s="42" t="s">
        <v>29</v>
      </c>
      <c r="K36" s="42" t="s">
        <v>29</v>
      </c>
    </row>
    <row r="37" spans="1:37" x14ac:dyDescent="0.2">
      <c r="B37" s="41" t="s">
        <v>35</v>
      </c>
      <c r="C37" s="42" t="s">
        <v>36</v>
      </c>
      <c r="E37" s="42" t="s">
        <v>31</v>
      </c>
      <c r="K37" s="42">
        <v>1</v>
      </c>
    </row>
    <row r="38" spans="1:37" x14ac:dyDescent="0.2">
      <c r="B38" s="41" t="s">
        <v>31</v>
      </c>
      <c r="C38" s="42" t="s">
        <v>37</v>
      </c>
      <c r="E38" s="42" t="s">
        <v>38</v>
      </c>
      <c r="K38" s="42">
        <v>2</v>
      </c>
    </row>
    <row r="39" spans="1:37" x14ac:dyDescent="0.2">
      <c r="B39" s="41" t="s">
        <v>39</v>
      </c>
      <c r="E39" s="42" t="s">
        <v>40</v>
      </c>
    </row>
    <row r="40" spans="1:37" x14ac:dyDescent="0.2">
      <c r="B40" s="41" t="s">
        <v>40</v>
      </c>
      <c r="E40" s="42" t="s">
        <v>41</v>
      </c>
    </row>
    <row r="41" spans="1:37" x14ac:dyDescent="0.2">
      <c r="E41" s="42" t="s">
        <v>42</v>
      </c>
    </row>
    <row r="42" spans="1:37" x14ac:dyDescent="0.2">
      <c r="E42" s="42" t="s">
        <v>43</v>
      </c>
    </row>
  </sheetData>
  <mergeCells count="57">
    <mergeCell ref="B32:F32"/>
    <mergeCell ref="AG32:AI32"/>
    <mergeCell ref="D23:E23"/>
    <mergeCell ref="D24:E24"/>
    <mergeCell ref="D25:E25"/>
    <mergeCell ref="D26:E26"/>
    <mergeCell ref="D27:E27"/>
    <mergeCell ref="D28:E28"/>
    <mergeCell ref="D29:E29"/>
    <mergeCell ref="B30:E30"/>
    <mergeCell ref="AG30:AI30"/>
    <mergeCell ref="B31:E31"/>
    <mergeCell ref="AG31:AI31"/>
    <mergeCell ref="D22:E22"/>
    <mergeCell ref="B10:C10"/>
    <mergeCell ref="K10:Z10"/>
    <mergeCell ref="A11:D11"/>
    <mergeCell ref="K11:Z11"/>
    <mergeCell ref="A12:A32"/>
    <mergeCell ref="D12:F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7:C7"/>
    <mergeCell ref="K7:Z7"/>
    <mergeCell ref="B8:C8"/>
    <mergeCell ref="K8:Z8"/>
    <mergeCell ref="B9:C9"/>
    <mergeCell ref="K9:Z9"/>
    <mergeCell ref="AB3:AC3"/>
    <mergeCell ref="AD3:AE3"/>
    <mergeCell ref="AG3:AJ12"/>
    <mergeCell ref="A4:A10"/>
    <mergeCell ref="B4:C4"/>
    <mergeCell ref="K4:Z4"/>
    <mergeCell ref="B5:C5"/>
    <mergeCell ref="K5:Z5"/>
    <mergeCell ref="B6:C6"/>
    <mergeCell ref="K6:Z6"/>
    <mergeCell ref="P3:Q3"/>
    <mergeCell ref="R3:S3"/>
    <mergeCell ref="T3:U3"/>
    <mergeCell ref="V3:W3"/>
    <mergeCell ref="X3:Y3"/>
    <mergeCell ref="Z3:AA3"/>
    <mergeCell ref="N3:O3"/>
    <mergeCell ref="B3:E3"/>
    <mergeCell ref="F3:G3"/>
    <mergeCell ref="H3:I3"/>
    <mergeCell ref="J3:K3"/>
    <mergeCell ref="L3:M3"/>
  </mergeCells>
  <phoneticPr fontId="1"/>
  <conditionalFormatting sqref="G13:AF29">
    <cfRule type="expression" dxfId="1" priority="1" stopIfTrue="1">
      <formula>G13=1</formula>
    </cfRule>
  </conditionalFormatting>
  <dataValidations count="7">
    <dataValidation type="list" allowBlank="1" showInputMessage="1" prompt="数字のみ入力してください。_x000a_配置基準外の場合は空欄にしてください。_x000a_1：保育士_x000a_2：子育て支援員" sqref="F13:F29">
      <formula1>$K$36:$K$38</formula1>
    </dataValidation>
    <dataValidation type="list" allowBlank="1" showInputMessage="1" sqref="B13:B27">
      <formula1>$B$36:$B$40</formula1>
    </dataValidation>
    <dataValidation type="list" allowBlank="1" showInputMessage="1" showErrorMessage="1" sqref="B28">
      <formula1>$B$36:$B$40</formula1>
    </dataValidation>
    <dataValidation allowBlank="1" showInputMessage="1" showErrorMessage="1" prompt="勤務時間に「１」を入力してください。_x000a_自動で網掛けされます。_x000a__x000a_※休憩時間は空欄にしてください。" sqref="G13:AF29"/>
    <dataValidation type="list" allowBlank="1" showInputMessage="1" showErrorMessage="1" sqref="B29">
      <formula1>$B$36:$B$39</formula1>
    </dataValidation>
    <dataValidation type="list" allowBlank="1" showInputMessage="1" sqref="D13:D29">
      <formula1>$E$36:$E$42</formula1>
    </dataValidation>
    <dataValidation type="list" allowBlank="1" showInputMessage="1" showErrorMessage="1" sqref="C13:C29">
      <formula1>$C$36:$C$38</formula1>
    </dataValidation>
  </dataValidations>
  <pageMargins left="0.7" right="0.7" top="0.75" bottom="0.75" header="0.3" footer="0.3"/>
  <pageSetup paperSize="9" scale="5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tabSelected="1" view="pageBreakPreview" zoomScale="94" zoomScaleNormal="100" zoomScaleSheetLayoutView="94" workbookViewId="0">
      <selection activeCell="AN17" sqref="AN17"/>
    </sheetView>
  </sheetViews>
  <sheetFormatPr defaultRowHeight="13.2" x14ac:dyDescent="0.2"/>
  <cols>
    <col min="1" max="1" width="5.21875" style="1" customWidth="1"/>
    <col min="2" max="3" width="8.109375" style="1" customWidth="1"/>
    <col min="4" max="4" width="4.88671875" style="1" customWidth="1"/>
    <col min="5" max="5" width="6.88671875" style="1" customWidth="1"/>
    <col min="6" max="32" width="3.6640625" style="1" customWidth="1"/>
    <col min="33" max="33" width="4.6640625" style="1" customWidth="1"/>
    <col min="34" max="34" width="4.88671875" style="1" customWidth="1"/>
    <col min="35" max="35" width="4.77734375" style="1" customWidth="1"/>
    <col min="36" max="36" width="6.6640625" style="1" customWidth="1"/>
    <col min="37" max="37" width="1.44140625" style="1" customWidth="1"/>
    <col min="38" max="16384" width="8.88671875" style="1"/>
  </cols>
  <sheetData>
    <row r="1" spans="1:37" s="42" customFormat="1" x14ac:dyDescent="0.2"/>
    <row r="2" spans="1:37" s="42" customFormat="1" ht="19.9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186" t="s">
        <v>44</v>
      </c>
      <c r="AI2" s="186"/>
      <c r="AJ2" s="186"/>
      <c r="AK2" s="41"/>
    </row>
    <row r="3" spans="1:37" s="42" customFormat="1" ht="19.95" customHeight="1" x14ac:dyDescent="0.2">
      <c r="A3" s="43" t="s">
        <v>1</v>
      </c>
      <c r="B3" s="41"/>
      <c r="C3" s="41"/>
      <c r="D3" s="41"/>
      <c r="E3" s="41"/>
      <c r="F3" s="41"/>
      <c r="G3" s="44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 t="s">
        <v>45</v>
      </c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s="42" customFormat="1" x14ac:dyDescent="0.2">
      <c r="A4" s="45"/>
      <c r="B4" s="129"/>
      <c r="C4" s="128"/>
      <c r="D4" s="128"/>
      <c r="E4" s="130"/>
      <c r="F4" s="129" t="s">
        <v>2</v>
      </c>
      <c r="G4" s="128"/>
      <c r="H4" s="128" t="s">
        <v>3</v>
      </c>
      <c r="I4" s="128"/>
      <c r="J4" s="128" t="s">
        <v>4</v>
      </c>
      <c r="K4" s="128"/>
      <c r="L4" s="128" t="s">
        <v>5</v>
      </c>
      <c r="M4" s="128"/>
      <c r="N4" s="128" t="s">
        <v>6</v>
      </c>
      <c r="O4" s="128"/>
      <c r="P4" s="128" t="s">
        <v>7</v>
      </c>
      <c r="Q4" s="128"/>
      <c r="R4" s="128" t="s">
        <v>8</v>
      </c>
      <c r="S4" s="128"/>
      <c r="T4" s="128" t="s">
        <v>9</v>
      </c>
      <c r="U4" s="128"/>
      <c r="V4" s="128" t="s">
        <v>10</v>
      </c>
      <c r="W4" s="128"/>
      <c r="X4" s="128" t="s">
        <v>11</v>
      </c>
      <c r="Y4" s="128"/>
      <c r="Z4" s="128" t="s">
        <v>12</v>
      </c>
      <c r="AA4" s="128"/>
      <c r="AB4" s="128" t="s">
        <v>13</v>
      </c>
      <c r="AC4" s="128"/>
      <c r="AD4" s="128" t="s">
        <v>14</v>
      </c>
      <c r="AE4" s="128"/>
      <c r="AF4" s="46"/>
      <c r="AG4" s="131" t="s">
        <v>15</v>
      </c>
      <c r="AH4" s="132"/>
      <c r="AI4" s="132"/>
      <c r="AJ4" s="133"/>
      <c r="AK4" s="41"/>
    </row>
    <row r="5" spans="1:37" s="42" customFormat="1" x14ac:dyDescent="0.2">
      <c r="A5" s="140" t="s">
        <v>16</v>
      </c>
      <c r="B5" s="143" t="s">
        <v>17</v>
      </c>
      <c r="C5" s="144"/>
      <c r="D5" s="47">
        <v>3</v>
      </c>
      <c r="E5" s="25">
        <v>1</v>
      </c>
      <c r="F5" s="47"/>
      <c r="G5" s="103">
        <v>1</v>
      </c>
      <c r="H5" s="104">
        <v>1</v>
      </c>
      <c r="I5" s="105">
        <v>2</v>
      </c>
      <c r="J5" s="106">
        <v>2</v>
      </c>
      <c r="K5" s="193">
        <v>3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5"/>
      <c r="AA5" s="103">
        <v>3</v>
      </c>
      <c r="AB5" s="104">
        <v>2</v>
      </c>
      <c r="AC5" s="105">
        <v>0</v>
      </c>
      <c r="AD5" s="106">
        <v>0</v>
      </c>
      <c r="AE5" s="105"/>
      <c r="AF5" s="104"/>
      <c r="AG5" s="134"/>
      <c r="AH5" s="135"/>
      <c r="AI5" s="135"/>
      <c r="AJ5" s="136"/>
      <c r="AK5" s="41"/>
    </row>
    <row r="6" spans="1:37" s="42" customFormat="1" x14ac:dyDescent="0.2">
      <c r="A6" s="141"/>
      <c r="B6" s="148" t="s">
        <v>18</v>
      </c>
      <c r="C6" s="149"/>
      <c r="D6" s="52">
        <v>4</v>
      </c>
      <c r="E6" s="26">
        <v>0.8</v>
      </c>
      <c r="F6" s="52"/>
      <c r="G6" s="107">
        <v>1</v>
      </c>
      <c r="H6" s="108">
        <v>2</v>
      </c>
      <c r="I6" s="109">
        <v>2</v>
      </c>
      <c r="J6" s="110">
        <v>2</v>
      </c>
      <c r="K6" s="183">
        <v>4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  <c r="AA6" s="107">
        <v>2</v>
      </c>
      <c r="AB6" s="108">
        <v>2</v>
      </c>
      <c r="AC6" s="109">
        <v>1</v>
      </c>
      <c r="AD6" s="110">
        <v>0</v>
      </c>
      <c r="AE6" s="109"/>
      <c r="AF6" s="108"/>
      <c r="AG6" s="134"/>
      <c r="AH6" s="135"/>
      <c r="AI6" s="135"/>
      <c r="AJ6" s="136"/>
      <c r="AK6" s="41"/>
    </row>
    <row r="7" spans="1:37" s="42" customFormat="1" x14ac:dyDescent="0.2">
      <c r="A7" s="141"/>
      <c r="B7" s="148" t="s">
        <v>19</v>
      </c>
      <c r="C7" s="149"/>
      <c r="D7" s="52">
        <v>7</v>
      </c>
      <c r="E7" s="26">
        <v>1.1000000000000001</v>
      </c>
      <c r="F7" s="52"/>
      <c r="G7" s="107">
        <v>0</v>
      </c>
      <c r="H7" s="108">
        <v>0</v>
      </c>
      <c r="I7" s="109">
        <v>3</v>
      </c>
      <c r="J7" s="110">
        <v>3</v>
      </c>
      <c r="K7" s="183">
        <v>7</v>
      </c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  <c r="AA7" s="107">
        <v>3</v>
      </c>
      <c r="AB7" s="108">
        <v>2</v>
      </c>
      <c r="AC7" s="109">
        <v>1</v>
      </c>
      <c r="AD7" s="110">
        <v>1</v>
      </c>
      <c r="AE7" s="109"/>
      <c r="AF7" s="108"/>
      <c r="AG7" s="134"/>
      <c r="AH7" s="135"/>
      <c r="AI7" s="135"/>
      <c r="AJ7" s="136"/>
      <c r="AK7" s="41"/>
    </row>
    <row r="8" spans="1:37" s="42" customFormat="1" x14ac:dyDescent="0.2">
      <c r="A8" s="141"/>
      <c r="B8" s="148" t="s">
        <v>20</v>
      </c>
      <c r="C8" s="149"/>
      <c r="D8" s="52">
        <v>10</v>
      </c>
      <c r="E8" s="26">
        <v>0.5</v>
      </c>
      <c r="F8" s="52"/>
      <c r="G8" s="107">
        <v>0</v>
      </c>
      <c r="H8" s="108">
        <v>1</v>
      </c>
      <c r="I8" s="109">
        <v>2</v>
      </c>
      <c r="J8" s="110">
        <v>2</v>
      </c>
      <c r="K8" s="183">
        <v>10</v>
      </c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  <c r="AA8" s="107">
        <v>2</v>
      </c>
      <c r="AB8" s="108">
        <v>1</v>
      </c>
      <c r="AC8" s="109">
        <v>0</v>
      </c>
      <c r="AD8" s="110">
        <v>0</v>
      </c>
      <c r="AE8" s="109"/>
      <c r="AF8" s="108"/>
      <c r="AG8" s="134"/>
      <c r="AH8" s="135"/>
      <c r="AI8" s="135"/>
      <c r="AJ8" s="136"/>
      <c r="AK8" s="41"/>
    </row>
    <row r="9" spans="1:37" s="42" customFormat="1" x14ac:dyDescent="0.2">
      <c r="A9" s="141"/>
      <c r="B9" s="148" t="s">
        <v>21</v>
      </c>
      <c r="C9" s="149"/>
      <c r="D9" s="52">
        <v>10</v>
      </c>
      <c r="E9" s="26">
        <v>0.3</v>
      </c>
      <c r="F9" s="52"/>
      <c r="G9" s="107">
        <v>1</v>
      </c>
      <c r="H9" s="108">
        <v>1</v>
      </c>
      <c r="I9" s="109">
        <v>2</v>
      </c>
      <c r="J9" s="110">
        <v>2</v>
      </c>
      <c r="K9" s="183">
        <v>10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5"/>
      <c r="AA9" s="107">
        <v>2</v>
      </c>
      <c r="AB9" s="108">
        <v>1</v>
      </c>
      <c r="AC9" s="109">
        <v>1</v>
      </c>
      <c r="AD9" s="110">
        <v>1</v>
      </c>
      <c r="AE9" s="109"/>
      <c r="AF9" s="108"/>
      <c r="AG9" s="134"/>
      <c r="AH9" s="135"/>
      <c r="AI9" s="135"/>
      <c r="AJ9" s="136"/>
      <c r="AK9" s="41"/>
    </row>
    <row r="10" spans="1:37" s="42" customFormat="1" x14ac:dyDescent="0.2">
      <c r="A10" s="141"/>
      <c r="B10" s="148" t="s">
        <v>22</v>
      </c>
      <c r="C10" s="149"/>
      <c r="D10" s="52">
        <v>10</v>
      </c>
      <c r="E10" s="26">
        <v>0.3</v>
      </c>
      <c r="F10" s="52"/>
      <c r="G10" s="107">
        <v>1</v>
      </c>
      <c r="H10" s="108">
        <v>1</v>
      </c>
      <c r="I10" s="109">
        <v>2</v>
      </c>
      <c r="J10" s="110">
        <v>2</v>
      </c>
      <c r="K10" s="183">
        <v>10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5"/>
      <c r="AA10" s="107">
        <v>2</v>
      </c>
      <c r="AB10" s="108">
        <v>1</v>
      </c>
      <c r="AC10" s="109">
        <v>1</v>
      </c>
      <c r="AD10" s="110">
        <v>0</v>
      </c>
      <c r="AE10" s="109"/>
      <c r="AF10" s="108"/>
      <c r="AG10" s="134"/>
      <c r="AH10" s="135"/>
      <c r="AI10" s="135"/>
      <c r="AJ10" s="136"/>
      <c r="AK10" s="41"/>
    </row>
    <row r="11" spans="1:37" s="42" customFormat="1" x14ac:dyDescent="0.2">
      <c r="A11" s="142"/>
      <c r="B11" s="155" t="s">
        <v>23</v>
      </c>
      <c r="C11" s="156"/>
      <c r="D11" s="33">
        <v>44</v>
      </c>
      <c r="E11" s="27">
        <v>4</v>
      </c>
      <c r="F11" s="57"/>
      <c r="G11" s="37">
        <v>4</v>
      </c>
      <c r="H11" s="38">
        <v>6</v>
      </c>
      <c r="I11" s="39">
        <v>13</v>
      </c>
      <c r="J11" s="40">
        <v>13</v>
      </c>
      <c r="K11" s="187">
        <v>44</v>
      </c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9"/>
      <c r="AA11" s="37">
        <v>14</v>
      </c>
      <c r="AB11" s="38">
        <v>9</v>
      </c>
      <c r="AC11" s="39">
        <v>4</v>
      </c>
      <c r="AD11" s="40">
        <v>2</v>
      </c>
      <c r="AE11" s="37">
        <v>0</v>
      </c>
      <c r="AF11" s="38">
        <v>0</v>
      </c>
      <c r="AG11" s="134"/>
      <c r="AH11" s="135"/>
      <c r="AI11" s="135"/>
      <c r="AJ11" s="136"/>
      <c r="AK11" s="41"/>
    </row>
    <row r="12" spans="1:37" s="42" customFormat="1" x14ac:dyDescent="0.2">
      <c r="A12" s="129" t="s">
        <v>24</v>
      </c>
      <c r="B12" s="128"/>
      <c r="C12" s="128"/>
      <c r="D12" s="130"/>
      <c r="E12" s="36">
        <v>4</v>
      </c>
      <c r="F12" s="59"/>
      <c r="G12" s="111">
        <v>2</v>
      </c>
      <c r="H12" s="112">
        <v>2</v>
      </c>
      <c r="I12" s="113">
        <v>2</v>
      </c>
      <c r="J12" s="114">
        <v>2</v>
      </c>
      <c r="K12" s="190">
        <v>4</v>
      </c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2"/>
      <c r="AA12" s="115">
        <v>2</v>
      </c>
      <c r="AB12" s="116">
        <v>2</v>
      </c>
      <c r="AC12" s="113">
        <v>0</v>
      </c>
      <c r="AD12" s="114">
        <v>0</v>
      </c>
      <c r="AE12" s="115">
        <v>0</v>
      </c>
      <c r="AF12" s="116">
        <v>0</v>
      </c>
      <c r="AG12" s="134"/>
      <c r="AH12" s="135"/>
      <c r="AI12" s="135"/>
      <c r="AJ12" s="136"/>
      <c r="AK12" s="41"/>
    </row>
    <row r="13" spans="1:37" s="42" customFormat="1" x14ac:dyDescent="0.2">
      <c r="A13" s="163" t="s">
        <v>25</v>
      </c>
      <c r="B13" s="66" t="s">
        <v>26</v>
      </c>
      <c r="C13" s="67" t="s">
        <v>27</v>
      </c>
      <c r="D13" s="165" t="s">
        <v>28</v>
      </c>
      <c r="E13" s="166"/>
      <c r="F13" s="167"/>
      <c r="G13" s="117"/>
      <c r="H13" s="118"/>
      <c r="I13" s="119"/>
      <c r="J13" s="46"/>
      <c r="K13" s="117"/>
      <c r="L13" s="118"/>
      <c r="M13" s="119"/>
      <c r="N13" s="46"/>
      <c r="O13" s="119"/>
      <c r="P13" s="118"/>
      <c r="Q13" s="117"/>
      <c r="R13" s="118"/>
      <c r="S13" s="119"/>
      <c r="T13" s="46"/>
      <c r="U13" s="117"/>
      <c r="V13" s="118"/>
      <c r="W13" s="119"/>
      <c r="X13" s="46"/>
      <c r="Y13" s="117"/>
      <c r="Z13" s="118"/>
      <c r="AA13" s="120"/>
      <c r="AB13" s="121"/>
      <c r="AC13" s="117"/>
      <c r="AD13" s="118"/>
      <c r="AE13" s="119"/>
      <c r="AF13" s="118"/>
      <c r="AG13" s="137"/>
      <c r="AH13" s="138"/>
      <c r="AI13" s="138"/>
      <c r="AJ13" s="139"/>
      <c r="AK13" s="41"/>
    </row>
    <row r="14" spans="1:37" s="42" customFormat="1" x14ac:dyDescent="0.2">
      <c r="A14" s="164"/>
      <c r="B14" s="2" t="s">
        <v>35</v>
      </c>
      <c r="C14" s="3" t="s">
        <v>36</v>
      </c>
      <c r="D14" s="168" t="s">
        <v>38</v>
      </c>
      <c r="E14" s="197"/>
      <c r="F14" s="20"/>
      <c r="G14" s="74"/>
      <c r="H14" s="75"/>
      <c r="I14" s="76"/>
      <c r="J14" s="77">
        <v>1</v>
      </c>
      <c r="K14" s="78">
        <v>1</v>
      </c>
      <c r="L14" s="79">
        <v>1</v>
      </c>
      <c r="M14" s="80">
        <v>1</v>
      </c>
      <c r="N14" s="81">
        <v>1</v>
      </c>
      <c r="O14" s="80">
        <v>1</v>
      </c>
      <c r="P14" s="79">
        <v>1</v>
      </c>
      <c r="Q14" s="74"/>
      <c r="R14" s="82"/>
      <c r="S14" s="80">
        <v>1</v>
      </c>
      <c r="T14" s="83">
        <v>1</v>
      </c>
      <c r="U14" s="74">
        <v>1</v>
      </c>
      <c r="V14" s="82">
        <v>1</v>
      </c>
      <c r="W14" s="80">
        <v>1</v>
      </c>
      <c r="X14" s="83">
        <v>1</v>
      </c>
      <c r="Y14" s="74">
        <v>1</v>
      </c>
      <c r="Z14" s="82">
        <v>1</v>
      </c>
      <c r="AA14" s="80">
        <v>1</v>
      </c>
      <c r="AB14" s="83"/>
      <c r="AC14" s="74"/>
      <c r="AD14" s="79"/>
      <c r="AE14" s="74"/>
      <c r="AF14" s="79"/>
      <c r="AG14" s="21">
        <v>0.35416666666666669</v>
      </c>
      <c r="AH14" s="6" t="s">
        <v>30</v>
      </c>
      <c r="AI14" s="22">
        <v>0.72916666666666663</v>
      </c>
      <c r="AJ14" s="84" t="str">
        <f>IF(SUM(G14:AF14)=0,"",SUM(G14:AF14)/2&amp;"H")</f>
        <v>8H</v>
      </c>
      <c r="AK14" s="41"/>
    </row>
    <row r="15" spans="1:37" s="42" customFormat="1" x14ac:dyDescent="0.2">
      <c r="A15" s="164"/>
      <c r="B15" s="8" t="s">
        <v>31</v>
      </c>
      <c r="C15" s="9" t="s">
        <v>36</v>
      </c>
      <c r="D15" s="153" t="s">
        <v>31</v>
      </c>
      <c r="E15" s="196"/>
      <c r="F15" s="10">
        <v>1</v>
      </c>
      <c r="G15" s="74">
        <v>1</v>
      </c>
      <c r="H15" s="75">
        <v>1</v>
      </c>
      <c r="I15" s="76">
        <v>1</v>
      </c>
      <c r="J15" s="77">
        <v>1</v>
      </c>
      <c r="K15" s="74">
        <v>1</v>
      </c>
      <c r="L15" s="75">
        <v>1</v>
      </c>
      <c r="M15" s="76">
        <v>1</v>
      </c>
      <c r="N15" s="77">
        <v>1</v>
      </c>
      <c r="O15" s="76">
        <v>1</v>
      </c>
      <c r="P15" s="75"/>
      <c r="Q15" s="74"/>
      <c r="R15" s="85">
        <v>1</v>
      </c>
      <c r="S15" s="76">
        <v>1</v>
      </c>
      <c r="T15" s="83">
        <v>1</v>
      </c>
      <c r="U15" s="74">
        <v>1</v>
      </c>
      <c r="V15" s="85">
        <v>1</v>
      </c>
      <c r="W15" s="76">
        <v>1</v>
      </c>
      <c r="X15" s="83">
        <v>1</v>
      </c>
      <c r="Y15" s="74"/>
      <c r="Z15" s="85"/>
      <c r="AA15" s="76"/>
      <c r="AB15" s="83"/>
      <c r="AC15" s="74"/>
      <c r="AD15" s="75"/>
      <c r="AE15" s="74"/>
      <c r="AF15" s="75"/>
      <c r="AG15" s="23">
        <v>0.29166666666666669</v>
      </c>
      <c r="AH15" s="12" t="s">
        <v>30</v>
      </c>
      <c r="AI15" s="24">
        <v>0.66666666666666663</v>
      </c>
      <c r="AJ15" s="84" t="str">
        <f t="shared" ref="AJ15:AJ28" si="0">IF(SUM(G15:AF15)=0,"",SUM(G15:AF15)/2&amp;"H")</f>
        <v>8H</v>
      </c>
      <c r="AK15" s="41"/>
    </row>
    <row r="16" spans="1:37" s="42" customFormat="1" x14ac:dyDescent="0.2">
      <c r="A16" s="164"/>
      <c r="B16" s="8" t="s">
        <v>40</v>
      </c>
      <c r="C16" s="9" t="s">
        <v>36</v>
      </c>
      <c r="D16" s="153" t="s">
        <v>40</v>
      </c>
      <c r="E16" s="196"/>
      <c r="F16" s="10">
        <v>2</v>
      </c>
      <c r="G16" s="74">
        <v>1</v>
      </c>
      <c r="H16" s="75">
        <v>1</v>
      </c>
      <c r="I16" s="76">
        <v>1</v>
      </c>
      <c r="J16" s="77">
        <v>1</v>
      </c>
      <c r="K16" s="74">
        <v>1</v>
      </c>
      <c r="L16" s="75">
        <v>1</v>
      </c>
      <c r="M16" s="76">
        <v>1</v>
      </c>
      <c r="N16" s="77">
        <v>1</v>
      </c>
      <c r="O16" s="76"/>
      <c r="P16" s="75"/>
      <c r="Q16" s="74"/>
      <c r="R16" s="85"/>
      <c r="S16" s="76"/>
      <c r="T16" s="83"/>
      <c r="U16" s="74"/>
      <c r="V16" s="85"/>
      <c r="W16" s="76"/>
      <c r="X16" s="83"/>
      <c r="Y16" s="74"/>
      <c r="Z16" s="85"/>
      <c r="AA16" s="76"/>
      <c r="AB16" s="83"/>
      <c r="AC16" s="74"/>
      <c r="AD16" s="75"/>
      <c r="AE16" s="74"/>
      <c r="AF16" s="75"/>
      <c r="AG16" s="23">
        <v>0.29166666666666669</v>
      </c>
      <c r="AH16" s="12" t="s">
        <v>30</v>
      </c>
      <c r="AI16" s="24">
        <v>0.45833333333333331</v>
      </c>
      <c r="AJ16" s="84" t="str">
        <f t="shared" si="0"/>
        <v>4H</v>
      </c>
      <c r="AK16" s="41"/>
    </row>
    <row r="17" spans="1:37" s="42" customFormat="1" x14ac:dyDescent="0.2">
      <c r="A17" s="164"/>
      <c r="B17" s="8" t="s">
        <v>31</v>
      </c>
      <c r="C17" s="9" t="s">
        <v>36</v>
      </c>
      <c r="D17" s="153" t="s">
        <v>31</v>
      </c>
      <c r="E17" s="196"/>
      <c r="F17" s="10">
        <v>1</v>
      </c>
      <c r="G17" s="74"/>
      <c r="H17" s="75"/>
      <c r="I17" s="76"/>
      <c r="J17" s="77"/>
      <c r="K17" s="74">
        <v>1</v>
      </c>
      <c r="L17" s="75">
        <v>1</v>
      </c>
      <c r="M17" s="76">
        <v>1</v>
      </c>
      <c r="N17" s="77">
        <v>1</v>
      </c>
      <c r="O17" s="76">
        <v>1</v>
      </c>
      <c r="P17" s="75">
        <v>1</v>
      </c>
      <c r="Q17" s="74">
        <v>1</v>
      </c>
      <c r="R17" s="85"/>
      <c r="S17" s="76"/>
      <c r="T17" s="83">
        <v>1</v>
      </c>
      <c r="U17" s="74">
        <v>1</v>
      </c>
      <c r="V17" s="85">
        <v>1</v>
      </c>
      <c r="W17" s="76">
        <v>1</v>
      </c>
      <c r="X17" s="83">
        <v>1</v>
      </c>
      <c r="Y17" s="74">
        <v>1</v>
      </c>
      <c r="Z17" s="85"/>
      <c r="AA17" s="76"/>
      <c r="AB17" s="83"/>
      <c r="AC17" s="74"/>
      <c r="AD17" s="75"/>
      <c r="AE17" s="74"/>
      <c r="AF17" s="75"/>
      <c r="AG17" s="23">
        <v>0.375</v>
      </c>
      <c r="AH17" s="12" t="s">
        <v>30</v>
      </c>
      <c r="AI17" s="24">
        <v>0.6875</v>
      </c>
      <c r="AJ17" s="84" t="str">
        <f t="shared" si="0"/>
        <v>6.5H</v>
      </c>
      <c r="AK17" s="41"/>
    </row>
    <row r="18" spans="1:37" s="42" customFormat="1" x14ac:dyDescent="0.2">
      <c r="A18" s="164"/>
      <c r="B18" s="8" t="s">
        <v>31</v>
      </c>
      <c r="C18" s="9" t="s">
        <v>36</v>
      </c>
      <c r="D18" s="153" t="s">
        <v>31</v>
      </c>
      <c r="E18" s="196"/>
      <c r="F18" s="10">
        <v>1</v>
      </c>
      <c r="G18" s="74"/>
      <c r="H18" s="75"/>
      <c r="I18" s="76"/>
      <c r="J18" s="77"/>
      <c r="K18" s="74">
        <v>1</v>
      </c>
      <c r="L18" s="75">
        <v>1</v>
      </c>
      <c r="M18" s="76">
        <v>1</v>
      </c>
      <c r="N18" s="77">
        <v>1</v>
      </c>
      <c r="O18" s="76">
        <v>1</v>
      </c>
      <c r="P18" s="75">
        <v>1</v>
      </c>
      <c r="Q18" s="74">
        <v>1</v>
      </c>
      <c r="R18" s="85">
        <v>1</v>
      </c>
      <c r="S18" s="76"/>
      <c r="T18" s="83"/>
      <c r="U18" s="74">
        <v>1</v>
      </c>
      <c r="V18" s="85">
        <v>1</v>
      </c>
      <c r="W18" s="76">
        <v>1</v>
      </c>
      <c r="X18" s="83">
        <v>1</v>
      </c>
      <c r="Y18" s="74">
        <v>1</v>
      </c>
      <c r="Z18" s="85">
        <v>1</v>
      </c>
      <c r="AA18" s="76">
        <v>1</v>
      </c>
      <c r="AB18" s="83">
        <v>1</v>
      </c>
      <c r="AC18" s="74"/>
      <c r="AD18" s="75"/>
      <c r="AE18" s="74"/>
      <c r="AF18" s="75"/>
      <c r="AG18" s="23">
        <v>0.375</v>
      </c>
      <c r="AH18" s="12" t="s">
        <v>30</v>
      </c>
      <c r="AI18" s="24">
        <v>0.75</v>
      </c>
      <c r="AJ18" s="84" t="str">
        <f t="shared" si="0"/>
        <v>8H</v>
      </c>
      <c r="AK18" s="41"/>
    </row>
    <row r="19" spans="1:37" s="42" customFormat="1" x14ac:dyDescent="0.2">
      <c r="A19" s="164"/>
      <c r="B19" s="8" t="s">
        <v>40</v>
      </c>
      <c r="C19" s="9" t="s">
        <v>36</v>
      </c>
      <c r="D19" s="153" t="s">
        <v>41</v>
      </c>
      <c r="E19" s="196"/>
      <c r="F19" s="10">
        <v>2</v>
      </c>
      <c r="G19" s="74"/>
      <c r="H19" s="75"/>
      <c r="I19" s="76"/>
      <c r="J19" s="77"/>
      <c r="K19" s="74">
        <v>1</v>
      </c>
      <c r="L19" s="75">
        <v>1</v>
      </c>
      <c r="M19" s="76">
        <v>1</v>
      </c>
      <c r="N19" s="77">
        <v>1</v>
      </c>
      <c r="O19" s="76">
        <v>1</v>
      </c>
      <c r="P19" s="75"/>
      <c r="Q19" s="74"/>
      <c r="R19" s="85">
        <v>1</v>
      </c>
      <c r="S19" s="76">
        <v>1</v>
      </c>
      <c r="T19" s="83">
        <v>1</v>
      </c>
      <c r="U19" s="74">
        <v>1</v>
      </c>
      <c r="V19" s="85">
        <v>1</v>
      </c>
      <c r="W19" s="76">
        <v>1</v>
      </c>
      <c r="X19" s="83">
        <v>1</v>
      </c>
      <c r="Y19" s="74">
        <v>1</v>
      </c>
      <c r="Z19" s="85">
        <v>1</v>
      </c>
      <c r="AA19" s="76">
        <v>1</v>
      </c>
      <c r="AB19" s="83">
        <v>1</v>
      </c>
      <c r="AC19" s="74"/>
      <c r="AD19" s="75"/>
      <c r="AE19" s="74"/>
      <c r="AF19" s="75"/>
      <c r="AG19" s="23">
        <v>0.375</v>
      </c>
      <c r="AH19" s="12" t="s">
        <v>30</v>
      </c>
      <c r="AI19" s="24">
        <v>0.75</v>
      </c>
      <c r="AJ19" s="84" t="str">
        <f t="shared" si="0"/>
        <v>8H</v>
      </c>
      <c r="AK19" s="41"/>
    </row>
    <row r="20" spans="1:37" s="42" customFormat="1" x14ac:dyDescent="0.2">
      <c r="A20" s="164"/>
      <c r="B20" s="8" t="s">
        <v>31</v>
      </c>
      <c r="C20" s="9" t="s">
        <v>36</v>
      </c>
      <c r="D20" s="153" t="s">
        <v>31</v>
      </c>
      <c r="E20" s="196"/>
      <c r="F20" s="10">
        <v>1</v>
      </c>
      <c r="G20" s="74"/>
      <c r="H20" s="75">
        <v>1</v>
      </c>
      <c r="I20" s="76">
        <v>1</v>
      </c>
      <c r="J20" s="77">
        <v>1</v>
      </c>
      <c r="K20" s="74">
        <v>1</v>
      </c>
      <c r="L20" s="75">
        <v>1</v>
      </c>
      <c r="M20" s="76">
        <v>1</v>
      </c>
      <c r="N20" s="77">
        <v>1</v>
      </c>
      <c r="O20" s="76"/>
      <c r="P20" s="75"/>
      <c r="Q20" s="74">
        <v>1</v>
      </c>
      <c r="R20" s="85">
        <v>1</v>
      </c>
      <c r="S20" s="76">
        <v>1</v>
      </c>
      <c r="T20" s="83">
        <v>1</v>
      </c>
      <c r="U20" s="74">
        <v>1</v>
      </c>
      <c r="V20" s="85">
        <v>1</v>
      </c>
      <c r="W20" s="76">
        <v>1</v>
      </c>
      <c r="X20" s="83">
        <v>1</v>
      </c>
      <c r="Y20" s="74">
        <v>1</v>
      </c>
      <c r="Z20" s="85"/>
      <c r="AA20" s="76"/>
      <c r="AB20" s="83"/>
      <c r="AC20" s="74"/>
      <c r="AD20" s="75"/>
      <c r="AE20" s="74"/>
      <c r="AF20" s="75"/>
      <c r="AG20" s="23">
        <v>0.3125</v>
      </c>
      <c r="AH20" s="12" t="s">
        <v>30</v>
      </c>
      <c r="AI20" s="24">
        <v>0.6875</v>
      </c>
      <c r="AJ20" s="84" t="str">
        <f t="shared" si="0"/>
        <v>8H</v>
      </c>
      <c r="AK20" s="41"/>
    </row>
    <row r="21" spans="1:37" s="42" customFormat="1" x14ac:dyDescent="0.2">
      <c r="A21" s="164"/>
      <c r="B21" s="8" t="s">
        <v>31</v>
      </c>
      <c r="C21" s="9" t="s">
        <v>37</v>
      </c>
      <c r="D21" s="153" t="s">
        <v>31</v>
      </c>
      <c r="E21" s="196"/>
      <c r="F21" s="10">
        <v>1</v>
      </c>
      <c r="G21" s="74"/>
      <c r="H21" s="75"/>
      <c r="I21" s="76"/>
      <c r="J21" s="77"/>
      <c r="K21" s="74"/>
      <c r="L21" s="75"/>
      <c r="M21" s="76">
        <v>1</v>
      </c>
      <c r="N21" s="77">
        <v>1</v>
      </c>
      <c r="O21" s="76">
        <v>1</v>
      </c>
      <c r="P21" s="75">
        <v>1</v>
      </c>
      <c r="Q21" s="74">
        <v>1</v>
      </c>
      <c r="R21" s="85">
        <v>1</v>
      </c>
      <c r="S21" s="76">
        <v>1</v>
      </c>
      <c r="T21" s="83">
        <v>1</v>
      </c>
      <c r="U21" s="74"/>
      <c r="V21" s="85"/>
      <c r="W21" s="76">
        <v>1</v>
      </c>
      <c r="X21" s="83">
        <v>1</v>
      </c>
      <c r="Y21" s="74">
        <v>1</v>
      </c>
      <c r="Z21" s="85">
        <v>1</v>
      </c>
      <c r="AA21" s="76">
        <v>1</v>
      </c>
      <c r="AB21" s="83">
        <v>1</v>
      </c>
      <c r="AC21" s="74">
        <v>1</v>
      </c>
      <c r="AD21" s="75">
        <v>1</v>
      </c>
      <c r="AE21" s="74"/>
      <c r="AF21" s="75"/>
      <c r="AG21" s="23">
        <v>0.41666666666666669</v>
      </c>
      <c r="AH21" s="12" t="s">
        <v>30</v>
      </c>
      <c r="AI21" s="24">
        <v>0.79166666666666663</v>
      </c>
      <c r="AJ21" s="84" t="str">
        <f t="shared" si="0"/>
        <v>8H</v>
      </c>
      <c r="AK21" s="41"/>
    </row>
    <row r="22" spans="1:37" s="42" customFormat="1" x14ac:dyDescent="0.2">
      <c r="A22" s="164"/>
      <c r="B22" s="8" t="s">
        <v>31</v>
      </c>
      <c r="C22" s="9" t="s">
        <v>37</v>
      </c>
      <c r="D22" s="153" t="s">
        <v>31</v>
      </c>
      <c r="E22" s="196"/>
      <c r="F22" s="10">
        <v>1</v>
      </c>
      <c r="G22" s="74"/>
      <c r="H22" s="75"/>
      <c r="I22" s="76"/>
      <c r="J22" s="77"/>
      <c r="K22" s="74"/>
      <c r="L22" s="75"/>
      <c r="M22" s="76">
        <v>1</v>
      </c>
      <c r="N22" s="77">
        <v>1</v>
      </c>
      <c r="O22" s="76">
        <v>1</v>
      </c>
      <c r="P22" s="75">
        <v>1</v>
      </c>
      <c r="Q22" s="74">
        <v>1</v>
      </c>
      <c r="R22" s="85">
        <v>1</v>
      </c>
      <c r="S22" s="76">
        <v>1</v>
      </c>
      <c r="T22" s="83">
        <v>1</v>
      </c>
      <c r="U22" s="74"/>
      <c r="V22" s="85"/>
      <c r="W22" s="76">
        <v>1</v>
      </c>
      <c r="X22" s="83">
        <v>1</v>
      </c>
      <c r="Y22" s="74">
        <v>1</v>
      </c>
      <c r="Z22" s="85">
        <v>1</v>
      </c>
      <c r="AA22" s="76">
        <v>1</v>
      </c>
      <c r="AB22" s="83">
        <v>1</v>
      </c>
      <c r="AC22" s="74">
        <v>1</v>
      </c>
      <c r="AD22" s="75">
        <v>1</v>
      </c>
      <c r="AE22" s="74"/>
      <c r="AF22" s="75"/>
      <c r="AG22" s="23">
        <v>0.41666666666666669</v>
      </c>
      <c r="AH22" s="12" t="s">
        <v>30</v>
      </c>
      <c r="AI22" s="24">
        <v>0.79166666666666663</v>
      </c>
      <c r="AJ22" s="84" t="str">
        <f t="shared" si="0"/>
        <v>8H</v>
      </c>
      <c r="AK22" s="41"/>
    </row>
    <row r="23" spans="1:37" s="42" customFormat="1" x14ac:dyDescent="0.2">
      <c r="A23" s="164"/>
      <c r="B23" s="8" t="s">
        <v>31</v>
      </c>
      <c r="C23" s="9" t="s">
        <v>37</v>
      </c>
      <c r="D23" s="153" t="s">
        <v>31</v>
      </c>
      <c r="E23" s="196"/>
      <c r="F23" s="10">
        <v>1</v>
      </c>
      <c r="G23" s="74"/>
      <c r="H23" s="75"/>
      <c r="I23" s="76"/>
      <c r="J23" s="77"/>
      <c r="K23" s="74">
        <v>1</v>
      </c>
      <c r="L23" s="75">
        <v>1</v>
      </c>
      <c r="M23" s="76">
        <v>1</v>
      </c>
      <c r="N23" s="77">
        <v>1</v>
      </c>
      <c r="O23" s="76">
        <v>1</v>
      </c>
      <c r="P23" s="75">
        <v>1</v>
      </c>
      <c r="Q23" s="74"/>
      <c r="R23" s="85"/>
      <c r="S23" s="76">
        <v>1</v>
      </c>
      <c r="T23" s="83">
        <v>1</v>
      </c>
      <c r="U23" s="74">
        <v>1</v>
      </c>
      <c r="V23" s="85">
        <v>1</v>
      </c>
      <c r="W23" s="76">
        <v>1</v>
      </c>
      <c r="X23" s="83">
        <v>1</v>
      </c>
      <c r="Y23" s="74">
        <v>1</v>
      </c>
      <c r="Z23" s="85">
        <v>1</v>
      </c>
      <c r="AA23" s="76">
        <v>1</v>
      </c>
      <c r="AB23" s="83">
        <v>1</v>
      </c>
      <c r="AC23" s="74"/>
      <c r="AD23" s="75"/>
      <c r="AE23" s="74"/>
      <c r="AF23" s="75"/>
      <c r="AG23" s="23">
        <v>0.375</v>
      </c>
      <c r="AH23" s="12" t="s">
        <v>30</v>
      </c>
      <c r="AI23" s="24">
        <v>0.75</v>
      </c>
      <c r="AJ23" s="84" t="str">
        <f>IF(SUM(G23:AF23)=0,"",SUM(G23:AF23)/2&amp;"H")</f>
        <v>8H</v>
      </c>
      <c r="AK23" s="41"/>
    </row>
    <row r="24" spans="1:37" s="42" customFormat="1" x14ac:dyDescent="0.2">
      <c r="A24" s="164"/>
      <c r="B24" s="8" t="s">
        <v>31</v>
      </c>
      <c r="C24" s="9" t="s">
        <v>37</v>
      </c>
      <c r="D24" s="153" t="s">
        <v>31</v>
      </c>
      <c r="E24" s="196"/>
      <c r="F24" s="10">
        <v>1</v>
      </c>
      <c r="G24" s="74"/>
      <c r="H24" s="75"/>
      <c r="I24" s="76">
        <v>1</v>
      </c>
      <c r="J24" s="77">
        <v>1</v>
      </c>
      <c r="K24" s="74">
        <v>1</v>
      </c>
      <c r="L24" s="75">
        <v>1</v>
      </c>
      <c r="M24" s="76">
        <v>1</v>
      </c>
      <c r="N24" s="77">
        <v>1</v>
      </c>
      <c r="O24" s="76">
        <v>1</v>
      </c>
      <c r="P24" s="75">
        <v>1</v>
      </c>
      <c r="Q24" s="74">
        <v>1</v>
      </c>
      <c r="R24" s="85">
        <v>1</v>
      </c>
      <c r="S24" s="76"/>
      <c r="T24" s="83"/>
      <c r="U24" s="74"/>
      <c r="V24" s="85"/>
      <c r="W24" s="76"/>
      <c r="X24" s="83"/>
      <c r="Y24" s="74"/>
      <c r="Z24" s="85"/>
      <c r="AA24" s="76"/>
      <c r="AB24" s="83"/>
      <c r="AC24" s="74"/>
      <c r="AD24" s="75"/>
      <c r="AE24" s="74"/>
      <c r="AF24" s="75"/>
      <c r="AG24" s="23">
        <v>0.33333333333333331</v>
      </c>
      <c r="AH24" s="12" t="s">
        <v>30</v>
      </c>
      <c r="AI24" s="24">
        <v>0.54166666666666663</v>
      </c>
      <c r="AJ24" s="84" t="str">
        <f t="shared" si="0"/>
        <v>5H</v>
      </c>
      <c r="AK24" s="41"/>
    </row>
    <row r="25" spans="1:37" s="42" customFormat="1" x14ac:dyDescent="0.2">
      <c r="A25" s="164"/>
      <c r="B25" s="8" t="s">
        <v>40</v>
      </c>
      <c r="C25" s="9" t="s">
        <v>37</v>
      </c>
      <c r="D25" s="153" t="s">
        <v>40</v>
      </c>
      <c r="E25" s="196"/>
      <c r="F25" s="10">
        <v>2</v>
      </c>
      <c r="G25" s="74"/>
      <c r="H25" s="75"/>
      <c r="I25" s="76"/>
      <c r="J25" s="77"/>
      <c r="K25" s="74"/>
      <c r="L25" s="75"/>
      <c r="M25" s="76"/>
      <c r="N25" s="77"/>
      <c r="O25" s="76"/>
      <c r="P25" s="75"/>
      <c r="Q25" s="74"/>
      <c r="R25" s="85"/>
      <c r="S25" s="76">
        <v>1</v>
      </c>
      <c r="T25" s="83">
        <v>1</v>
      </c>
      <c r="U25" s="74">
        <v>1</v>
      </c>
      <c r="V25" s="85">
        <v>1</v>
      </c>
      <c r="W25" s="76">
        <v>1</v>
      </c>
      <c r="X25" s="83">
        <v>1</v>
      </c>
      <c r="Y25" s="74">
        <v>1</v>
      </c>
      <c r="Z25" s="85">
        <v>1</v>
      </c>
      <c r="AA25" s="76"/>
      <c r="AB25" s="83"/>
      <c r="AC25" s="74"/>
      <c r="AD25" s="75"/>
      <c r="AE25" s="74"/>
      <c r="AF25" s="75"/>
      <c r="AG25" s="23">
        <v>0.54166666666666663</v>
      </c>
      <c r="AH25" s="12" t="s">
        <v>30</v>
      </c>
      <c r="AI25" s="24">
        <v>0.70833333333333337</v>
      </c>
      <c r="AJ25" s="84" t="str">
        <f t="shared" si="0"/>
        <v>4H</v>
      </c>
      <c r="AK25" s="41"/>
    </row>
    <row r="26" spans="1:37" s="42" customFormat="1" x14ac:dyDescent="0.2">
      <c r="A26" s="164"/>
      <c r="B26" s="8"/>
      <c r="C26" s="9"/>
      <c r="D26" s="153"/>
      <c r="E26" s="196"/>
      <c r="F26" s="10"/>
      <c r="G26" s="74"/>
      <c r="H26" s="75"/>
      <c r="I26" s="76"/>
      <c r="J26" s="77"/>
      <c r="K26" s="74"/>
      <c r="L26" s="75"/>
      <c r="M26" s="76"/>
      <c r="N26" s="77"/>
      <c r="O26" s="76"/>
      <c r="P26" s="75"/>
      <c r="Q26" s="74"/>
      <c r="R26" s="85"/>
      <c r="S26" s="76"/>
      <c r="T26" s="83"/>
      <c r="U26" s="74"/>
      <c r="V26" s="85"/>
      <c r="W26" s="76"/>
      <c r="X26" s="83"/>
      <c r="Y26" s="74"/>
      <c r="Z26" s="85"/>
      <c r="AA26" s="76"/>
      <c r="AB26" s="83"/>
      <c r="AC26" s="74"/>
      <c r="AD26" s="75"/>
      <c r="AE26" s="74"/>
      <c r="AF26" s="75"/>
      <c r="AG26" s="11"/>
      <c r="AH26" s="12" t="s">
        <v>30</v>
      </c>
      <c r="AI26" s="13"/>
      <c r="AJ26" s="84" t="str">
        <f t="shared" si="0"/>
        <v/>
      </c>
      <c r="AK26" s="41"/>
    </row>
    <row r="27" spans="1:37" s="42" customFormat="1" x14ac:dyDescent="0.2">
      <c r="A27" s="164"/>
      <c r="B27" s="8"/>
      <c r="C27" s="9"/>
      <c r="D27" s="153"/>
      <c r="E27" s="196"/>
      <c r="F27" s="10"/>
      <c r="G27" s="74"/>
      <c r="H27" s="75"/>
      <c r="I27" s="76"/>
      <c r="J27" s="77"/>
      <c r="K27" s="74"/>
      <c r="L27" s="75"/>
      <c r="M27" s="76"/>
      <c r="N27" s="77"/>
      <c r="O27" s="76"/>
      <c r="P27" s="75"/>
      <c r="Q27" s="74"/>
      <c r="R27" s="85"/>
      <c r="S27" s="76"/>
      <c r="T27" s="83"/>
      <c r="U27" s="74"/>
      <c r="V27" s="85"/>
      <c r="W27" s="76"/>
      <c r="X27" s="83"/>
      <c r="Y27" s="74"/>
      <c r="Z27" s="85"/>
      <c r="AA27" s="76"/>
      <c r="AB27" s="83"/>
      <c r="AC27" s="74"/>
      <c r="AD27" s="75"/>
      <c r="AE27" s="74"/>
      <c r="AF27" s="75"/>
      <c r="AG27" s="11"/>
      <c r="AH27" s="12" t="s">
        <v>30</v>
      </c>
      <c r="AI27" s="13"/>
      <c r="AJ27" s="84" t="str">
        <f t="shared" si="0"/>
        <v/>
      </c>
      <c r="AK27" s="41"/>
    </row>
    <row r="28" spans="1:37" s="42" customFormat="1" x14ac:dyDescent="0.2">
      <c r="A28" s="164"/>
      <c r="B28" s="8"/>
      <c r="C28" s="9"/>
      <c r="D28" s="153"/>
      <c r="E28" s="196"/>
      <c r="F28" s="10"/>
      <c r="G28" s="74"/>
      <c r="H28" s="75"/>
      <c r="I28" s="76"/>
      <c r="J28" s="77"/>
      <c r="K28" s="74"/>
      <c r="L28" s="75"/>
      <c r="M28" s="76"/>
      <c r="N28" s="77"/>
      <c r="O28" s="76"/>
      <c r="P28" s="75"/>
      <c r="Q28" s="74"/>
      <c r="R28" s="85"/>
      <c r="S28" s="76"/>
      <c r="T28" s="83"/>
      <c r="U28" s="74"/>
      <c r="V28" s="85"/>
      <c r="W28" s="76"/>
      <c r="X28" s="83"/>
      <c r="Y28" s="74"/>
      <c r="Z28" s="85"/>
      <c r="AA28" s="76"/>
      <c r="AB28" s="83"/>
      <c r="AC28" s="74"/>
      <c r="AD28" s="75"/>
      <c r="AE28" s="74"/>
      <c r="AF28" s="75"/>
      <c r="AG28" s="11"/>
      <c r="AH28" s="12" t="s">
        <v>30</v>
      </c>
      <c r="AI28" s="13"/>
      <c r="AJ28" s="84" t="str">
        <f t="shared" si="0"/>
        <v/>
      </c>
      <c r="AK28" s="41"/>
    </row>
    <row r="29" spans="1:37" s="42" customFormat="1" x14ac:dyDescent="0.2">
      <c r="A29" s="164"/>
      <c r="B29" s="8"/>
      <c r="C29" s="9"/>
      <c r="D29" s="153"/>
      <c r="E29" s="196"/>
      <c r="F29" s="10"/>
      <c r="G29" s="74"/>
      <c r="H29" s="75"/>
      <c r="I29" s="76"/>
      <c r="J29" s="77"/>
      <c r="K29" s="74"/>
      <c r="L29" s="75"/>
      <c r="M29" s="76"/>
      <c r="N29" s="77"/>
      <c r="O29" s="76"/>
      <c r="P29" s="75"/>
      <c r="Q29" s="74"/>
      <c r="R29" s="85"/>
      <c r="S29" s="76"/>
      <c r="T29" s="83"/>
      <c r="U29" s="74"/>
      <c r="V29" s="85"/>
      <c r="W29" s="76"/>
      <c r="X29" s="83"/>
      <c r="Y29" s="74"/>
      <c r="Z29" s="85"/>
      <c r="AA29" s="76"/>
      <c r="AB29" s="83"/>
      <c r="AC29" s="74"/>
      <c r="AD29" s="75"/>
      <c r="AE29" s="74"/>
      <c r="AF29" s="75"/>
      <c r="AG29" s="11"/>
      <c r="AH29" s="12" t="s">
        <v>30</v>
      </c>
      <c r="AI29" s="13"/>
      <c r="AJ29" s="84" t="str">
        <f>IF(SUM(G29:AF29)=0,"",SUM(G29:AF29)/2&amp;"H")</f>
        <v/>
      </c>
      <c r="AK29" s="41"/>
    </row>
    <row r="30" spans="1:37" s="42" customFormat="1" ht="13.8" thickBot="1" x14ac:dyDescent="0.25">
      <c r="A30" s="163"/>
      <c r="B30" s="14"/>
      <c r="C30" s="15"/>
      <c r="D30" s="176"/>
      <c r="E30" s="201"/>
      <c r="F30" s="16"/>
      <c r="G30" s="74"/>
      <c r="H30" s="75"/>
      <c r="I30" s="76"/>
      <c r="J30" s="77"/>
      <c r="K30" s="74"/>
      <c r="L30" s="75"/>
      <c r="M30" s="76"/>
      <c r="N30" s="77"/>
      <c r="O30" s="76"/>
      <c r="P30" s="75"/>
      <c r="Q30" s="74"/>
      <c r="R30" s="85"/>
      <c r="S30" s="76"/>
      <c r="T30" s="83"/>
      <c r="U30" s="74"/>
      <c r="V30" s="85"/>
      <c r="W30" s="76"/>
      <c r="X30" s="83"/>
      <c r="Y30" s="74"/>
      <c r="Z30" s="85"/>
      <c r="AA30" s="76"/>
      <c r="AB30" s="83"/>
      <c r="AC30" s="74"/>
      <c r="AD30" s="75"/>
      <c r="AE30" s="74"/>
      <c r="AF30" s="75"/>
      <c r="AG30" s="17"/>
      <c r="AH30" s="18" t="s">
        <v>30</v>
      </c>
      <c r="AI30" s="19"/>
      <c r="AJ30" s="84" t="str">
        <f>IF(SUM(G30:AF30)=0,"",SUM(G30:AF30)/2&amp;"H")</f>
        <v/>
      </c>
      <c r="AK30" s="41"/>
    </row>
    <row r="31" spans="1:37" s="42" customFormat="1" x14ac:dyDescent="0.2">
      <c r="A31" s="163"/>
      <c r="B31" s="177" t="s">
        <v>31</v>
      </c>
      <c r="C31" s="178"/>
      <c r="D31" s="178"/>
      <c r="E31" s="178"/>
      <c r="F31" s="122">
        <v>1</v>
      </c>
      <c r="G31" s="86">
        <f t="shared" ref="G31:AF31" si="1">SUMIF($F14:$F30,1,G14:G30)</f>
        <v>1</v>
      </c>
      <c r="H31" s="87">
        <f t="shared" si="1"/>
        <v>2</v>
      </c>
      <c r="I31" s="88">
        <f t="shared" si="1"/>
        <v>3</v>
      </c>
      <c r="J31" s="89">
        <f t="shared" si="1"/>
        <v>3</v>
      </c>
      <c r="K31" s="86">
        <f t="shared" si="1"/>
        <v>6</v>
      </c>
      <c r="L31" s="87">
        <f t="shared" si="1"/>
        <v>6</v>
      </c>
      <c r="M31" s="88">
        <f t="shared" si="1"/>
        <v>8</v>
      </c>
      <c r="N31" s="89">
        <f t="shared" si="1"/>
        <v>8</v>
      </c>
      <c r="O31" s="88">
        <f t="shared" si="1"/>
        <v>7</v>
      </c>
      <c r="P31" s="87">
        <f t="shared" si="1"/>
        <v>6</v>
      </c>
      <c r="Q31" s="86">
        <f t="shared" si="1"/>
        <v>6</v>
      </c>
      <c r="R31" s="87">
        <f t="shared" si="1"/>
        <v>6</v>
      </c>
      <c r="S31" s="88">
        <f t="shared" si="1"/>
        <v>5</v>
      </c>
      <c r="T31" s="89">
        <f t="shared" si="1"/>
        <v>6</v>
      </c>
      <c r="U31" s="86">
        <f t="shared" si="1"/>
        <v>5</v>
      </c>
      <c r="V31" s="87">
        <f t="shared" si="1"/>
        <v>5</v>
      </c>
      <c r="W31" s="88">
        <f t="shared" si="1"/>
        <v>7</v>
      </c>
      <c r="X31" s="89">
        <f t="shared" si="1"/>
        <v>7</v>
      </c>
      <c r="Y31" s="86">
        <f t="shared" si="1"/>
        <v>6</v>
      </c>
      <c r="Z31" s="87">
        <f t="shared" si="1"/>
        <v>4</v>
      </c>
      <c r="AA31" s="90">
        <f t="shared" si="1"/>
        <v>4</v>
      </c>
      <c r="AB31" s="91">
        <f t="shared" si="1"/>
        <v>4</v>
      </c>
      <c r="AC31" s="86">
        <f t="shared" si="1"/>
        <v>2</v>
      </c>
      <c r="AD31" s="87">
        <f t="shared" si="1"/>
        <v>2</v>
      </c>
      <c r="AE31" s="86">
        <f t="shared" si="1"/>
        <v>0</v>
      </c>
      <c r="AF31" s="87">
        <f t="shared" si="1"/>
        <v>0</v>
      </c>
      <c r="AG31" s="202"/>
      <c r="AH31" s="202"/>
      <c r="AI31" s="202"/>
      <c r="AJ31" s="123"/>
      <c r="AK31" s="41"/>
    </row>
    <row r="32" spans="1:37" s="42" customFormat="1" x14ac:dyDescent="0.2">
      <c r="A32" s="163"/>
      <c r="B32" s="180" t="s">
        <v>46</v>
      </c>
      <c r="C32" s="181"/>
      <c r="D32" s="181"/>
      <c r="E32" s="181"/>
      <c r="F32" s="124">
        <v>2</v>
      </c>
      <c r="G32" s="93">
        <f t="shared" ref="G32:AF32" si="2">SUMIF($F14:$F30,2,G14:G30)</f>
        <v>1</v>
      </c>
      <c r="H32" s="94">
        <f t="shared" si="2"/>
        <v>1</v>
      </c>
      <c r="I32" s="95">
        <f t="shared" si="2"/>
        <v>1</v>
      </c>
      <c r="J32" s="96">
        <f t="shared" si="2"/>
        <v>1</v>
      </c>
      <c r="K32" s="93">
        <f t="shared" si="2"/>
        <v>2</v>
      </c>
      <c r="L32" s="94">
        <f t="shared" si="2"/>
        <v>2</v>
      </c>
      <c r="M32" s="95">
        <f t="shared" si="2"/>
        <v>2</v>
      </c>
      <c r="N32" s="96">
        <f t="shared" si="2"/>
        <v>2</v>
      </c>
      <c r="O32" s="95">
        <f t="shared" si="2"/>
        <v>1</v>
      </c>
      <c r="P32" s="94">
        <f t="shared" si="2"/>
        <v>0</v>
      </c>
      <c r="Q32" s="93">
        <f t="shared" si="2"/>
        <v>0</v>
      </c>
      <c r="R32" s="94">
        <f t="shared" si="2"/>
        <v>1</v>
      </c>
      <c r="S32" s="95">
        <f t="shared" si="2"/>
        <v>2</v>
      </c>
      <c r="T32" s="96">
        <f t="shared" si="2"/>
        <v>2</v>
      </c>
      <c r="U32" s="93">
        <f t="shared" si="2"/>
        <v>2</v>
      </c>
      <c r="V32" s="94">
        <f t="shared" si="2"/>
        <v>2</v>
      </c>
      <c r="W32" s="95">
        <f t="shared" si="2"/>
        <v>2</v>
      </c>
      <c r="X32" s="96">
        <f t="shared" si="2"/>
        <v>2</v>
      </c>
      <c r="Y32" s="93">
        <f t="shared" si="2"/>
        <v>2</v>
      </c>
      <c r="Z32" s="94">
        <f t="shared" si="2"/>
        <v>2</v>
      </c>
      <c r="AA32" s="97">
        <f t="shared" si="2"/>
        <v>1</v>
      </c>
      <c r="AB32" s="98">
        <f t="shared" si="2"/>
        <v>1</v>
      </c>
      <c r="AC32" s="93">
        <f t="shared" si="2"/>
        <v>0</v>
      </c>
      <c r="AD32" s="94">
        <f t="shared" si="2"/>
        <v>0</v>
      </c>
      <c r="AE32" s="93">
        <f t="shared" si="2"/>
        <v>0</v>
      </c>
      <c r="AF32" s="94">
        <f t="shared" si="2"/>
        <v>0</v>
      </c>
      <c r="AG32" s="203"/>
      <c r="AH32" s="203"/>
      <c r="AI32" s="203"/>
      <c r="AJ32" s="125"/>
      <c r="AK32" s="41"/>
    </row>
    <row r="33" spans="1:37" s="42" customFormat="1" x14ac:dyDescent="0.2">
      <c r="A33" s="163"/>
      <c r="B33" s="170" t="s">
        <v>23</v>
      </c>
      <c r="C33" s="171"/>
      <c r="D33" s="171"/>
      <c r="E33" s="171"/>
      <c r="F33" s="172"/>
      <c r="G33" s="29">
        <f t="shared" ref="G33:N33" si="3">SUM(G31:G32)</f>
        <v>2</v>
      </c>
      <c r="H33" s="30">
        <f t="shared" si="3"/>
        <v>3</v>
      </c>
      <c r="I33" s="31">
        <f t="shared" si="3"/>
        <v>4</v>
      </c>
      <c r="J33" s="32">
        <f t="shared" si="3"/>
        <v>4</v>
      </c>
      <c r="K33" s="29">
        <f t="shared" si="3"/>
        <v>8</v>
      </c>
      <c r="L33" s="30">
        <f t="shared" si="3"/>
        <v>8</v>
      </c>
      <c r="M33" s="31">
        <f t="shared" si="3"/>
        <v>10</v>
      </c>
      <c r="N33" s="32">
        <f t="shared" si="3"/>
        <v>10</v>
      </c>
      <c r="O33" s="31">
        <f t="shared" ref="O33:AD33" si="4">SUM(O31:O32)</f>
        <v>8</v>
      </c>
      <c r="P33" s="30">
        <f t="shared" si="4"/>
        <v>6</v>
      </c>
      <c r="Q33" s="29">
        <f t="shared" si="4"/>
        <v>6</v>
      </c>
      <c r="R33" s="30">
        <f t="shared" si="4"/>
        <v>7</v>
      </c>
      <c r="S33" s="31">
        <f t="shared" si="4"/>
        <v>7</v>
      </c>
      <c r="T33" s="32">
        <f t="shared" si="4"/>
        <v>8</v>
      </c>
      <c r="U33" s="29">
        <f t="shared" si="4"/>
        <v>7</v>
      </c>
      <c r="V33" s="30">
        <f t="shared" si="4"/>
        <v>7</v>
      </c>
      <c r="W33" s="31">
        <f t="shared" si="4"/>
        <v>9</v>
      </c>
      <c r="X33" s="32">
        <f t="shared" si="4"/>
        <v>9</v>
      </c>
      <c r="Y33" s="29">
        <f t="shared" si="4"/>
        <v>8</v>
      </c>
      <c r="Z33" s="30">
        <f t="shared" si="4"/>
        <v>6</v>
      </c>
      <c r="AA33" s="34">
        <f t="shared" si="4"/>
        <v>5</v>
      </c>
      <c r="AB33" s="35">
        <f t="shared" si="4"/>
        <v>5</v>
      </c>
      <c r="AC33" s="29">
        <f t="shared" si="4"/>
        <v>2</v>
      </c>
      <c r="AD33" s="30">
        <f t="shared" si="4"/>
        <v>2</v>
      </c>
      <c r="AE33" s="29">
        <f>SUM(AE31:AE32)</f>
        <v>0</v>
      </c>
      <c r="AF33" s="30">
        <f>SUM(AF31:AF32)</f>
        <v>0</v>
      </c>
      <c r="AG33" s="198"/>
      <c r="AH33" s="199"/>
      <c r="AI33" s="200"/>
      <c r="AJ33" s="126"/>
      <c r="AK33" s="41"/>
    </row>
    <row r="34" spans="1:37" s="42" customFormat="1" x14ac:dyDescent="0.2">
      <c r="A34" s="41"/>
      <c r="B34" s="41" t="s">
        <v>32</v>
      </c>
      <c r="C34" s="41"/>
      <c r="D34" s="41"/>
      <c r="E34" s="41"/>
      <c r="F34" s="41"/>
      <c r="G34" s="101"/>
      <c r="H34" s="10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</row>
    <row r="35" spans="1:37" s="42" customFormat="1" x14ac:dyDescent="0.2">
      <c r="A35" s="41"/>
      <c r="B35" s="41" t="s">
        <v>33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</row>
    <row r="36" spans="1:37" s="42" customFormat="1" x14ac:dyDescent="0.2">
      <c r="A36" s="41"/>
      <c r="B36" s="41" t="s">
        <v>34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</row>
    <row r="37" spans="1:37" s="42" customFormat="1" x14ac:dyDescent="0.2">
      <c r="B37" s="102" t="s">
        <v>29</v>
      </c>
      <c r="C37" s="42" t="s">
        <v>29</v>
      </c>
      <c r="E37" s="42" t="s">
        <v>29</v>
      </c>
      <c r="K37" s="42" t="s">
        <v>29</v>
      </c>
    </row>
    <row r="38" spans="1:37" s="42" customFormat="1" x14ac:dyDescent="0.2">
      <c r="B38" s="41" t="s">
        <v>35</v>
      </c>
      <c r="C38" s="42" t="s">
        <v>36</v>
      </c>
      <c r="E38" s="42" t="s">
        <v>31</v>
      </c>
      <c r="K38" s="42">
        <v>1</v>
      </c>
    </row>
    <row r="39" spans="1:37" s="42" customFormat="1" x14ac:dyDescent="0.2">
      <c r="B39" s="41" t="s">
        <v>31</v>
      </c>
      <c r="C39" s="42" t="s">
        <v>37</v>
      </c>
      <c r="E39" s="42" t="s">
        <v>38</v>
      </c>
      <c r="K39" s="42">
        <v>2</v>
      </c>
    </row>
    <row r="40" spans="1:37" s="42" customFormat="1" x14ac:dyDescent="0.2">
      <c r="B40" s="41" t="s">
        <v>39</v>
      </c>
      <c r="E40" s="42" t="s">
        <v>40</v>
      </c>
    </row>
    <row r="41" spans="1:37" s="42" customFormat="1" x14ac:dyDescent="0.2">
      <c r="B41" s="41" t="s">
        <v>40</v>
      </c>
      <c r="E41" s="42" t="s">
        <v>41</v>
      </c>
      <c r="AE41" s="127"/>
    </row>
    <row r="42" spans="1:37" s="42" customFormat="1" x14ac:dyDescent="0.2">
      <c r="E42" s="42" t="s">
        <v>42</v>
      </c>
    </row>
    <row r="43" spans="1:37" s="42" customFormat="1" x14ac:dyDescent="0.2">
      <c r="E43" s="42" t="s">
        <v>43</v>
      </c>
    </row>
    <row r="44" spans="1:37" s="42" customFormat="1" x14ac:dyDescent="0.2"/>
  </sheetData>
  <mergeCells count="58">
    <mergeCell ref="B33:F33"/>
    <mergeCell ref="AG33:AI33"/>
    <mergeCell ref="D28:E28"/>
    <mergeCell ref="D29:E29"/>
    <mergeCell ref="D30:E30"/>
    <mergeCell ref="B31:E31"/>
    <mergeCell ref="AG31:AI31"/>
    <mergeCell ref="B32:E32"/>
    <mergeCell ref="AG32:AI32"/>
    <mergeCell ref="D27:E27"/>
    <mergeCell ref="A13:A33"/>
    <mergeCell ref="D13:F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12:D12"/>
    <mergeCell ref="K12:Z12"/>
    <mergeCell ref="A5:A11"/>
    <mergeCell ref="B5:C5"/>
    <mergeCell ref="K5:Z5"/>
    <mergeCell ref="B6:C6"/>
    <mergeCell ref="K6:Z6"/>
    <mergeCell ref="B7:C7"/>
    <mergeCell ref="K7:Z7"/>
    <mergeCell ref="B8:C8"/>
    <mergeCell ref="K8:Z8"/>
    <mergeCell ref="B9:C9"/>
    <mergeCell ref="AD4:AE4"/>
    <mergeCell ref="B10:C10"/>
    <mergeCell ref="K10:Z10"/>
    <mergeCell ref="B11:C11"/>
    <mergeCell ref="K11:Z11"/>
    <mergeCell ref="AG4:AJ13"/>
    <mergeCell ref="K9:Z9"/>
    <mergeCell ref="AH2:AJ2"/>
    <mergeCell ref="B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</mergeCells>
  <phoneticPr fontId="1"/>
  <conditionalFormatting sqref="G14:AF30">
    <cfRule type="expression" dxfId="0" priority="1" stopIfTrue="1">
      <formula>G14=1</formula>
    </cfRule>
  </conditionalFormatting>
  <dataValidations count="5">
    <dataValidation type="list" allowBlank="1" showInputMessage="1" showErrorMessage="1" sqref="C14:C30">
      <formula1>$C$37:$C$39</formula1>
    </dataValidation>
    <dataValidation type="list" allowBlank="1" showInputMessage="1" sqref="D14:D30">
      <formula1>$E$37:$E$43</formula1>
    </dataValidation>
    <dataValidation type="list" allowBlank="1" showInputMessage="1" showErrorMessage="1" sqref="B30">
      <formula1>$B$37:$B$40</formula1>
    </dataValidation>
    <dataValidation type="list" allowBlank="1" showInputMessage="1" showErrorMessage="1" sqref="B29">
      <formula1>$B$37:$B$41</formula1>
    </dataValidation>
    <dataValidation type="list" allowBlank="1" showInputMessage="1" sqref="B14:B28">
      <formula1>$B$37:$B$41</formula1>
    </dataValidation>
  </dataValidations>
  <pageMargins left="0.7" right="0.7" top="0.75" bottom="0.75" header="0.3" footer="0.3"/>
  <pageSetup paperSize="9" scale="5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</vt:lpstr>
      <vt:lpstr>別紙2　記入例</vt:lpstr>
      <vt:lpstr>別紙2!Print_Area</vt:lpstr>
      <vt:lpstr>'別紙2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2022-12-05T05:24:24Z</cp:lastPrinted>
  <dcterms:created xsi:type="dcterms:W3CDTF">2022-12-05T04:45:04Z</dcterms:created>
  <dcterms:modified xsi:type="dcterms:W3CDTF">2023-03-29T02:14:22Z</dcterms:modified>
</cp:coreProperties>
</file>