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C:\Users\012370\Desktop\"/>
    </mc:Choice>
  </mc:AlternateContent>
  <workbookProtection workbookPassword="CC76" lockStructure="1"/>
  <bookViews>
    <workbookView xWindow="0" yWindow="0" windowWidth="28800" windowHeight="10680" activeTab="1"/>
  </bookViews>
  <sheets>
    <sheet name="様式第23号の15" sheetId="1" r:id="rId1"/>
    <sheet name="別紙 " sheetId="4" r:id="rId2"/>
    <sheet name="指標項目" sheetId="5" state="hidden" r:id="rId3"/>
    <sheet name="対象物質一覧" sheetId="6" state="hidden" r:id="rId4"/>
  </sheets>
  <definedNames>
    <definedName name="_xlnm._FilterDatabase" localSheetId="3" hidden="1">対象物質一覧!$B$2:$D$464</definedName>
    <definedName name="_xlnm._FilterDatabase" localSheetId="0" hidden="1">様式第23号の15!#REF!</definedName>
    <definedName name="_xlnm.Print_Area" localSheetId="1">'別紙 '!$A$1:$L$37</definedName>
    <definedName name="_xlnm.Print_Area" localSheetId="0">様式第23号の15!$A$1:$O$111</definedName>
    <definedName name="指標項目">指標項目!$A$2:$A$25</definedName>
    <definedName name="物質名">対象物質一覧!$I$2:$I$518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396" i="6" l="1"/>
  <c r="N397" i="6"/>
  <c r="N398" i="6"/>
  <c r="N399" i="6"/>
  <c r="N401" i="6"/>
  <c r="N402" i="6"/>
  <c r="N403" i="6"/>
  <c r="N404" i="6"/>
  <c r="N406" i="6"/>
  <c r="N407" i="6"/>
  <c r="N408" i="6"/>
  <c r="N409" i="6"/>
  <c r="N411" i="6"/>
  <c r="N412" i="6"/>
  <c r="N413" i="6"/>
  <c r="N414" i="6"/>
  <c r="N416" i="6"/>
  <c r="N417" i="6"/>
  <c r="N418" i="6"/>
  <c r="N419" i="6"/>
  <c r="N421" i="6"/>
  <c r="N422" i="6"/>
  <c r="N423" i="6"/>
  <c r="N424" i="6"/>
  <c r="N426" i="6"/>
  <c r="N427" i="6"/>
  <c r="N428" i="6"/>
  <c r="N429" i="6"/>
  <c r="N431" i="6"/>
  <c r="N432" i="6"/>
  <c r="N433" i="6"/>
  <c r="N434" i="6"/>
  <c r="N436" i="6"/>
  <c r="N437" i="6"/>
  <c r="N438" i="6"/>
  <c r="N439" i="6"/>
  <c r="N441" i="6"/>
  <c r="N442" i="6"/>
  <c r="N443" i="6"/>
  <c r="N444" i="6"/>
  <c r="N446" i="6"/>
  <c r="N447" i="6"/>
  <c r="N448" i="6"/>
  <c r="N449" i="6"/>
  <c r="N451" i="6"/>
  <c r="N452" i="6"/>
  <c r="N453" i="6"/>
  <c r="N454" i="6"/>
  <c r="N456" i="6"/>
  <c r="N457" i="6"/>
  <c r="N458" i="6"/>
  <c r="N459" i="6"/>
  <c r="N461" i="6"/>
  <c r="N462" i="6"/>
  <c r="N463" i="6"/>
  <c r="N464" i="6"/>
  <c r="N466" i="6"/>
  <c r="N467" i="6"/>
  <c r="N468" i="6"/>
  <c r="N469" i="6"/>
  <c r="N471" i="6"/>
  <c r="N472" i="6"/>
  <c r="N473" i="6"/>
  <c r="N474" i="6"/>
  <c r="N476" i="6"/>
  <c r="N477" i="6"/>
  <c r="N478" i="6"/>
  <c r="N479" i="6"/>
  <c r="N481" i="6"/>
  <c r="N482" i="6"/>
  <c r="N483" i="6"/>
  <c r="N484" i="6"/>
  <c r="N486" i="6"/>
  <c r="N487" i="6"/>
  <c r="N488" i="6"/>
  <c r="N489" i="6"/>
  <c r="N491" i="6"/>
  <c r="N492" i="6"/>
  <c r="N493" i="6"/>
  <c r="N494" i="6"/>
  <c r="N496" i="6"/>
  <c r="N497" i="6"/>
  <c r="N498" i="6"/>
  <c r="N499" i="6"/>
  <c r="N501" i="6"/>
  <c r="N502" i="6"/>
  <c r="N503" i="6"/>
  <c r="N504" i="6"/>
  <c r="N506" i="6"/>
  <c r="N507" i="6"/>
  <c r="N508" i="6"/>
  <c r="N509" i="6"/>
  <c r="N511" i="6"/>
  <c r="N512" i="6"/>
  <c r="N513" i="6"/>
  <c r="N514" i="6"/>
  <c r="N516" i="6"/>
  <c r="N517" i="6"/>
  <c r="N518" i="6"/>
  <c r="I518" i="6"/>
  <c r="I489" i="6"/>
  <c r="I490" i="6"/>
  <c r="I491" i="6"/>
  <c r="I492" i="6"/>
  <c r="I493" i="6"/>
  <c r="I494" i="6"/>
  <c r="I495" i="6"/>
  <c r="I496" i="6"/>
  <c r="I497" i="6"/>
  <c r="I498" i="6"/>
  <c r="I499" i="6"/>
  <c r="I500" i="6"/>
  <c r="I501" i="6"/>
  <c r="I502" i="6"/>
  <c r="I503" i="6"/>
  <c r="I504" i="6"/>
  <c r="I505" i="6"/>
  <c r="I506" i="6"/>
  <c r="I507" i="6"/>
  <c r="I508" i="6"/>
  <c r="I509" i="6"/>
  <c r="I510" i="6"/>
  <c r="I511" i="6"/>
  <c r="I512" i="6"/>
  <c r="I513" i="6"/>
  <c r="I514" i="6"/>
  <c r="I515" i="6"/>
  <c r="I516" i="6"/>
  <c r="I517" i="6"/>
  <c r="A465" i="6"/>
  <c r="A466" i="6"/>
  <c r="A467" i="6"/>
  <c r="A468" i="6"/>
  <c r="A469" i="6"/>
  <c r="A470" i="6"/>
  <c r="A471" i="6"/>
  <c r="A472" i="6"/>
  <c r="A473" i="6"/>
  <c r="A474" i="6"/>
  <c r="A475" i="6"/>
  <c r="A476" i="6"/>
  <c r="A477" i="6"/>
  <c r="A478" i="6"/>
  <c r="A479" i="6"/>
  <c r="A480" i="6"/>
  <c r="A481" i="6"/>
  <c r="A482" i="6"/>
  <c r="A483" i="6"/>
  <c r="A484" i="6"/>
  <c r="A485" i="6"/>
  <c r="A486" i="6"/>
  <c r="A487" i="6"/>
  <c r="A488" i="6"/>
  <c r="A489" i="6"/>
  <c r="A490" i="6"/>
  <c r="A491" i="6"/>
  <c r="A492" i="6"/>
  <c r="A493" i="6"/>
  <c r="A494" i="6"/>
  <c r="A495" i="6"/>
  <c r="A496" i="6"/>
  <c r="A497" i="6"/>
  <c r="A498" i="6"/>
  <c r="A499" i="6"/>
  <c r="A500" i="6"/>
  <c r="A501" i="6"/>
  <c r="A502" i="6"/>
  <c r="A503" i="6"/>
  <c r="A504" i="6"/>
  <c r="A505" i="6"/>
  <c r="A506" i="6"/>
  <c r="A507" i="6"/>
  <c r="A508" i="6"/>
  <c r="A509" i="6"/>
  <c r="A510" i="6"/>
  <c r="A511" i="6"/>
  <c r="A512" i="6"/>
  <c r="A513" i="6"/>
  <c r="A514" i="6"/>
  <c r="A515" i="6"/>
  <c r="A516" i="6"/>
  <c r="A517" i="6"/>
  <c r="P6" i="1"/>
  <c r="P104" i="1"/>
  <c r="P20" i="1"/>
  <c r="P19" i="1"/>
  <c r="P18" i="1"/>
  <c r="P13" i="1"/>
  <c r="P12" i="1"/>
  <c r="P11" i="1"/>
  <c r="P10" i="1"/>
  <c r="P103" i="1"/>
  <c r="P100" i="1"/>
  <c r="P101" i="1"/>
  <c r="I488" i="6"/>
  <c r="I487" i="6"/>
  <c r="I486" i="6"/>
  <c r="I485" i="6"/>
  <c r="I484" i="6"/>
  <c r="I483" i="6"/>
  <c r="I482" i="6"/>
  <c r="I481" i="6"/>
  <c r="I480" i="6"/>
  <c r="I479" i="6"/>
  <c r="I478" i="6"/>
  <c r="I477" i="6"/>
  <c r="I476" i="6"/>
  <c r="I475" i="6"/>
  <c r="I474" i="6"/>
  <c r="I473" i="6"/>
  <c r="I472" i="6"/>
  <c r="I471" i="6"/>
  <c r="I470" i="6"/>
  <c r="I469" i="6"/>
  <c r="I468" i="6"/>
  <c r="I467" i="6"/>
  <c r="I466" i="6"/>
  <c r="I465" i="6"/>
  <c r="I464" i="6"/>
  <c r="I463" i="6"/>
  <c r="I462" i="6"/>
  <c r="I461" i="6"/>
  <c r="I460" i="6"/>
  <c r="I459" i="6"/>
  <c r="I458" i="6"/>
  <c r="I457" i="6"/>
  <c r="I456" i="6"/>
  <c r="I455" i="6"/>
  <c r="I454" i="6"/>
  <c r="I453" i="6"/>
  <c r="I452" i="6"/>
  <c r="I451" i="6"/>
  <c r="I450" i="6"/>
  <c r="I449" i="6"/>
  <c r="I448" i="6"/>
  <c r="I447" i="6"/>
  <c r="I446" i="6"/>
  <c r="I445" i="6"/>
  <c r="I444" i="6"/>
  <c r="I443" i="6"/>
  <c r="I442" i="6"/>
  <c r="I441" i="6"/>
  <c r="I440" i="6"/>
  <c r="I439" i="6"/>
  <c r="I438" i="6"/>
  <c r="I437" i="6"/>
  <c r="I436" i="6"/>
  <c r="I435" i="6"/>
  <c r="I434" i="6"/>
  <c r="I433" i="6"/>
  <c r="I432" i="6"/>
  <c r="I431" i="6"/>
  <c r="I430" i="6"/>
  <c r="I429" i="6"/>
  <c r="I428" i="6"/>
  <c r="I427" i="6"/>
  <c r="I426" i="6"/>
  <c r="I425" i="6"/>
  <c r="I424" i="6"/>
  <c r="I423" i="6"/>
  <c r="I422" i="6"/>
  <c r="I421" i="6"/>
  <c r="I420" i="6"/>
  <c r="I419" i="6"/>
  <c r="I418" i="6"/>
  <c r="I417" i="6"/>
  <c r="I416" i="6"/>
  <c r="I415" i="6"/>
  <c r="I414" i="6"/>
  <c r="I413" i="6"/>
  <c r="I412" i="6"/>
  <c r="I411" i="6"/>
  <c r="I410" i="6"/>
  <c r="I409" i="6"/>
  <c r="I408" i="6"/>
  <c r="I407" i="6"/>
  <c r="I406" i="6"/>
  <c r="I405" i="6"/>
  <c r="I404" i="6"/>
  <c r="I403" i="6"/>
  <c r="I402" i="6"/>
  <c r="I401" i="6"/>
  <c r="I400" i="6"/>
  <c r="I399" i="6"/>
  <c r="I398" i="6"/>
  <c r="I397" i="6"/>
  <c r="I396" i="6"/>
  <c r="I395" i="6"/>
  <c r="A464" i="6"/>
  <c r="A463" i="6"/>
  <c r="A462" i="6"/>
  <c r="A461" i="6"/>
  <c r="A460" i="6"/>
  <c r="A459" i="6"/>
  <c r="A458" i="6"/>
  <c r="A457" i="6"/>
  <c r="A456" i="6"/>
  <c r="A455" i="6"/>
  <c r="A454" i="6"/>
  <c r="A453" i="6"/>
  <c r="A452" i="6"/>
  <c r="A451" i="6"/>
  <c r="A450" i="6"/>
  <c r="A449" i="6"/>
  <c r="A448" i="6"/>
  <c r="A447" i="6"/>
  <c r="A446" i="6"/>
  <c r="A445" i="6"/>
  <c r="A444" i="6"/>
  <c r="A443" i="6"/>
  <c r="A442" i="6"/>
  <c r="A441" i="6"/>
  <c r="A440" i="6"/>
  <c r="A439" i="6"/>
  <c r="A438" i="6"/>
  <c r="A437" i="6"/>
  <c r="A436" i="6"/>
  <c r="A435" i="6"/>
  <c r="A434" i="6"/>
  <c r="A433" i="6"/>
  <c r="A432" i="6"/>
  <c r="A431" i="6"/>
  <c r="A430" i="6"/>
  <c r="A429" i="6"/>
  <c r="A428" i="6"/>
  <c r="A427" i="6"/>
  <c r="A426" i="6"/>
  <c r="A425" i="6"/>
  <c r="A424" i="6"/>
  <c r="A423" i="6"/>
  <c r="A422" i="6"/>
  <c r="A421" i="6"/>
  <c r="A420" i="6"/>
  <c r="A419" i="6"/>
  <c r="A418" i="6"/>
  <c r="A417" i="6"/>
  <c r="A416" i="6"/>
  <c r="A415" i="6"/>
  <c r="A414" i="6"/>
  <c r="A413" i="6"/>
  <c r="A412" i="6"/>
  <c r="A411" i="6"/>
  <c r="A410" i="6"/>
  <c r="A409" i="6"/>
  <c r="A408" i="6"/>
  <c r="A407" i="6"/>
  <c r="A406" i="6"/>
  <c r="A405" i="6"/>
  <c r="A404" i="6"/>
  <c r="A403" i="6"/>
  <c r="A402" i="6"/>
  <c r="A401" i="6"/>
  <c r="A400" i="6"/>
  <c r="A399" i="6"/>
  <c r="A398" i="6"/>
  <c r="A397" i="6"/>
  <c r="A396" i="6"/>
  <c r="A395" i="6"/>
  <c r="A394" i="6"/>
  <c r="A393" i="6"/>
  <c r="A392" i="6"/>
  <c r="A391" i="6"/>
  <c r="A390" i="6"/>
  <c r="A389" i="6"/>
  <c r="A388" i="6"/>
  <c r="A387" i="6"/>
  <c r="A386" i="6"/>
  <c r="A385" i="6"/>
  <c r="A384" i="6"/>
  <c r="A383" i="6"/>
  <c r="A382" i="6"/>
  <c r="A381" i="6"/>
  <c r="A380" i="6"/>
  <c r="A379" i="6"/>
  <c r="A378" i="6"/>
  <c r="A377" i="6"/>
  <c r="A376" i="6"/>
  <c r="A375" i="6"/>
  <c r="A374" i="6"/>
  <c r="A373" i="6"/>
  <c r="A372" i="6"/>
  <c r="A371" i="6"/>
  <c r="A370" i="6"/>
  <c r="A369" i="6"/>
  <c r="A368" i="6"/>
  <c r="A367" i="6"/>
  <c r="A366" i="6"/>
  <c r="A365" i="6"/>
  <c r="A364" i="6"/>
  <c r="A363" i="6"/>
  <c r="A362" i="6"/>
  <c r="A361" i="6"/>
  <c r="A360" i="6"/>
  <c r="A359" i="6"/>
  <c r="A358" i="6"/>
  <c r="A357" i="6"/>
  <c r="I4" i="6"/>
  <c r="I5" i="6"/>
  <c r="I6" i="6"/>
  <c r="I7" i="6"/>
  <c r="I8" i="6"/>
  <c r="I9" i="6"/>
  <c r="I10" i="6"/>
  <c r="I11" i="6"/>
  <c r="I12" i="6"/>
  <c r="I13" i="6"/>
  <c r="I14" i="6"/>
  <c r="I15" i="6"/>
  <c r="I16" i="6"/>
  <c r="I17" i="6"/>
  <c r="I18" i="6"/>
  <c r="I19" i="6"/>
  <c r="I20" i="6"/>
  <c r="I21" i="6"/>
  <c r="I22" i="6"/>
  <c r="I23" i="6"/>
  <c r="I24" i="6"/>
  <c r="I25" i="6"/>
  <c r="I26" i="6"/>
  <c r="I27" i="6"/>
  <c r="I28" i="6"/>
  <c r="I29" i="6"/>
  <c r="I30" i="6"/>
  <c r="I31" i="6"/>
  <c r="I32" i="6"/>
  <c r="I33" i="6"/>
  <c r="I34" i="6"/>
  <c r="I35" i="6"/>
  <c r="I36" i="6"/>
  <c r="I37" i="6"/>
  <c r="I38" i="6"/>
  <c r="I39" i="6"/>
  <c r="I40" i="6"/>
  <c r="I41" i="6"/>
  <c r="I42" i="6"/>
  <c r="I43" i="6"/>
  <c r="I44" i="6"/>
  <c r="I45" i="6"/>
  <c r="I46" i="6"/>
  <c r="I47" i="6"/>
  <c r="I48" i="6"/>
  <c r="I49" i="6"/>
  <c r="I50" i="6"/>
  <c r="I51" i="6"/>
  <c r="I52" i="6"/>
  <c r="I53" i="6"/>
  <c r="I54" i="6"/>
  <c r="I55" i="6"/>
  <c r="I56" i="6"/>
  <c r="I57" i="6"/>
  <c r="I58" i="6"/>
  <c r="I59" i="6"/>
  <c r="I60" i="6"/>
  <c r="I61" i="6"/>
  <c r="I62" i="6"/>
  <c r="I63" i="6"/>
  <c r="I64" i="6"/>
  <c r="I65" i="6"/>
  <c r="I66" i="6"/>
  <c r="I67" i="6"/>
  <c r="I68" i="6"/>
  <c r="I69" i="6"/>
  <c r="I70" i="6"/>
  <c r="I71" i="6"/>
  <c r="I72" i="6"/>
  <c r="I73" i="6"/>
  <c r="I74" i="6"/>
  <c r="I75" i="6"/>
  <c r="I76" i="6"/>
  <c r="I77" i="6"/>
  <c r="I78" i="6"/>
  <c r="I79" i="6"/>
  <c r="I80" i="6"/>
  <c r="I81" i="6"/>
  <c r="I82" i="6"/>
  <c r="I83" i="6"/>
  <c r="I84" i="6"/>
  <c r="I85" i="6"/>
  <c r="I86" i="6"/>
  <c r="I87" i="6"/>
  <c r="I88" i="6"/>
  <c r="I89" i="6"/>
  <c r="I90" i="6"/>
  <c r="I91" i="6"/>
  <c r="I92" i="6"/>
  <c r="I93" i="6"/>
  <c r="I94" i="6"/>
  <c r="I95" i="6"/>
  <c r="I96" i="6"/>
  <c r="I97" i="6"/>
  <c r="I98" i="6"/>
  <c r="I99" i="6"/>
  <c r="I100" i="6"/>
  <c r="I101" i="6"/>
  <c r="I102" i="6"/>
  <c r="I103" i="6"/>
  <c r="I104" i="6"/>
  <c r="I105" i="6"/>
  <c r="I106" i="6"/>
  <c r="I107" i="6"/>
  <c r="I108" i="6"/>
  <c r="I109" i="6"/>
  <c r="I110" i="6"/>
  <c r="I111" i="6"/>
  <c r="I112" i="6"/>
  <c r="I113" i="6"/>
  <c r="I114" i="6"/>
  <c r="I115" i="6"/>
  <c r="I116" i="6"/>
  <c r="I117" i="6"/>
  <c r="I118" i="6"/>
  <c r="I119" i="6"/>
  <c r="I120" i="6"/>
  <c r="I121" i="6"/>
  <c r="I122" i="6"/>
  <c r="I123" i="6"/>
  <c r="I124" i="6"/>
  <c r="I125" i="6"/>
  <c r="I126" i="6"/>
  <c r="I127" i="6"/>
  <c r="I128" i="6"/>
  <c r="I129" i="6"/>
  <c r="I130" i="6"/>
  <c r="I131" i="6"/>
  <c r="I132" i="6"/>
  <c r="I133" i="6"/>
  <c r="I134" i="6"/>
  <c r="I135" i="6"/>
  <c r="I136" i="6"/>
  <c r="I137" i="6"/>
  <c r="I138" i="6"/>
  <c r="I139" i="6"/>
  <c r="I140" i="6"/>
  <c r="I141" i="6"/>
  <c r="I142" i="6"/>
  <c r="I143" i="6"/>
  <c r="I144" i="6"/>
  <c r="I145" i="6"/>
  <c r="I146" i="6"/>
  <c r="I147" i="6"/>
  <c r="I148" i="6"/>
  <c r="I149" i="6"/>
  <c r="I150" i="6"/>
  <c r="I151" i="6"/>
  <c r="I152" i="6"/>
  <c r="I153" i="6"/>
  <c r="I154" i="6"/>
  <c r="I155" i="6"/>
  <c r="I156" i="6"/>
  <c r="I157" i="6"/>
  <c r="I158" i="6"/>
  <c r="I159" i="6"/>
  <c r="I160" i="6"/>
  <c r="I161" i="6"/>
  <c r="I162" i="6"/>
  <c r="I163" i="6"/>
  <c r="I164" i="6"/>
  <c r="I165" i="6"/>
  <c r="I166" i="6"/>
  <c r="I167" i="6"/>
  <c r="I168" i="6"/>
  <c r="I169" i="6"/>
  <c r="I170" i="6"/>
  <c r="I171" i="6"/>
  <c r="I172" i="6"/>
  <c r="I173" i="6"/>
  <c r="I174" i="6"/>
  <c r="I175" i="6"/>
  <c r="I176" i="6"/>
  <c r="I177" i="6"/>
  <c r="I178" i="6"/>
  <c r="I179" i="6"/>
  <c r="I180" i="6"/>
  <c r="I181" i="6"/>
  <c r="I182" i="6"/>
  <c r="I183" i="6"/>
  <c r="I184" i="6"/>
  <c r="I185" i="6"/>
  <c r="I186" i="6"/>
  <c r="I187" i="6"/>
  <c r="I188" i="6"/>
  <c r="I189" i="6"/>
  <c r="I190" i="6"/>
  <c r="I191" i="6"/>
  <c r="I192" i="6"/>
  <c r="I193" i="6"/>
  <c r="I194" i="6"/>
  <c r="I195" i="6"/>
  <c r="I196" i="6"/>
  <c r="I197" i="6"/>
  <c r="I198" i="6"/>
  <c r="I199" i="6"/>
  <c r="I200" i="6"/>
  <c r="I201" i="6"/>
  <c r="I202" i="6"/>
  <c r="I203" i="6"/>
  <c r="I204" i="6"/>
  <c r="I205" i="6"/>
  <c r="I206" i="6"/>
  <c r="I207" i="6"/>
  <c r="I208" i="6"/>
  <c r="I209" i="6"/>
  <c r="I210" i="6"/>
  <c r="I211" i="6"/>
  <c r="I212" i="6"/>
  <c r="I213" i="6"/>
  <c r="I214" i="6"/>
  <c r="I215" i="6"/>
  <c r="I216" i="6"/>
  <c r="I217" i="6"/>
  <c r="I218" i="6"/>
  <c r="I219" i="6"/>
  <c r="I220" i="6"/>
  <c r="I221" i="6"/>
  <c r="I222" i="6"/>
  <c r="I223" i="6"/>
  <c r="I224" i="6"/>
  <c r="I225" i="6"/>
  <c r="I226" i="6"/>
  <c r="I227" i="6"/>
  <c r="I228" i="6"/>
  <c r="I229" i="6"/>
  <c r="I230" i="6"/>
  <c r="I231" i="6"/>
  <c r="I232" i="6"/>
  <c r="I233" i="6"/>
  <c r="I234" i="6"/>
  <c r="I235" i="6"/>
  <c r="I236" i="6"/>
  <c r="I237" i="6"/>
  <c r="I238" i="6"/>
  <c r="I239" i="6"/>
  <c r="I240" i="6"/>
  <c r="I241" i="6"/>
  <c r="I242" i="6"/>
  <c r="I243" i="6"/>
  <c r="I244" i="6"/>
  <c r="I245" i="6"/>
  <c r="I246" i="6"/>
  <c r="I247" i="6"/>
  <c r="I248" i="6"/>
  <c r="I249" i="6"/>
  <c r="I250" i="6"/>
  <c r="I251" i="6"/>
  <c r="I252" i="6"/>
  <c r="I253" i="6"/>
  <c r="I254" i="6"/>
  <c r="I255" i="6"/>
  <c r="I256" i="6"/>
  <c r="I257" i="6"/>
  <c r="I258" i="6"/>
  <c r="I259" i="6"/>
  <c r="I260" i="6"/>
  <c r="I261" i="6"/>
  <c r="I262" i="6"/>
  <c r="I263" i="6"/>
  <c r="I264" i="6"/>
  <c r="I265" i="6"/>
  <c r="I266" i="6"/>
  <c r="I267" i="6"/>
  <c r="I268" i="6"/>
  <c r="I269" i="6"/>
  <c r="I270" i="6"/>
  <c r="I271" i="6"/>
  <c r="I272" i="6"/>
  <c r="I273" i="6"/>
  <c r="I274" i="6"/>
  <c r="I275" i="6"/>
  <c r="I276" i="6"/>
  <c r="I277" i="6"/>
  <c r="I278" i="6"/>
  <c r="I279" i="6"/>
  <c r="I280" i="6"/>
  <c r="I281" i="6"/>
  <c r="I282" i="6"/>
  <c r="I283" i="6"/>
  <c r="I284" i="6"/>
  <c r="I285" i="6"/>
  <c r="I286" i="6"/>
  <c r="I287" i="6"/>
  <c r="I288" i="6"/>
  <c r="I289" i="6"/>
  <c r="I290" i="6"/>
  <c r="I291" i="6"/>
  <c r="I292" i="6"/>
  <c r="I293" i="6"/>
  <c r="I294" i="6"/>
  <c r="I295" i="6"/>
  <c r="I296" i="6"/>
  <c r="I297" i="6"/>
  <c r="I298" i="6"/>
  <c r="I299" i="6"/>
  <c r="I300" i="6"/>
  <c r="I301" i="6"/>
  <c r="I302" i="6"/>
  <c r="I303" i="6"/>
  <c r="I304" i="6"/>
  <c r="I305" i="6"/>
  <c r="I306" i="6"/>
  <c r="I307" i="6"/>
  <c r="I308" i="6"/>
  <c r="I309" i="6"/>
  <c r="I310" i="6"/>
  <c r="I311" i="6"/>
  <c r="I312" i="6"/>
  <c r="I313" i="6"/>
  <c r="I314" i="6"/>
  <c r="I315" i="6"/>
  <c r="I316" i="6"/>
  <c r="I317" i="6"/>
  <c r="I318" i="6"/>
  <c r="I319" i="6"/>
  <c r="I320" i="6"/>
  <c r="I321" i="6"/>
  <c r="I322" i="6"/>
  <c r="I323" i="6"/>
  <c r="I324" i="6"/>
  <c r="I325" i="6"/>
  <c r="I326" i="6"/>
  <c r="I327" i="6"/>
  <c r="I328" i="6"/>
  <c r="I329" i="6"/>
  <c r="I330" i="6"/>
  <c r="I331" i="6"/>
  <c r="I332" i="6"/>
  <c r="I333" i="6"/>
  <c r="I334" i="6"/>
  <c r="I335" i="6"/>
  <c r="I336" i="6"/>
  <c r="I337" i="6"/>
  <c r="I338" i="6"/>
  <c r="I339" i="6"/>
  <c r="I340" i="6"/>
  <c r="I341" i="6"/>
  <c r="I342" i="6"/>
  <c r="I343" i="6"/>
  <c r="I344" i="6"/>
  <c r="I345" i="6"/>
  <c r="I346" i="6"/>
  <c r="I347" i="6"/>
  <c r="I348" i="6"/>
  <c r="I349" i="6"/>
  <c r="I350" i="6"/>
  <c r="I351" i="6"/>
  <c r="I352" i="6"/>
  <c r="I353" i="6"/>
  <c r="I354" i="6"/>
  <c r="I355" i="6"/>
  <c r="I356" i="6"/>
  <c r="I357" i="6"/>
  <c r="I358" i="6"/>
  <c r="I359" i="6"/>
  <c r="I360" i="6"/>
  <c r="I361" i="6"/>
  <c r="I362" i="6"/>
  <c r="I363" i="6"/>
  <c r="I364" i="6"/>
  <c r="I365" i="6"/>
  <c r="I366" i="6"/>
  <c r="I367" i="6"/>
  <c r="I368" i="6"/>
  <c r="I369" i="6"/>
  <c r="I370" i="6"/>
  <c r="I371" i="6"/>
  <c r="I372" i="6"/>
  <c r="I373" i="6"/>
  <c r="I374" i="6"/>
  <c r="I375" i="6"/>
  <c r="I376" i="6"/>
  <c r="I377" i="6"/>
  <c r="I378" i="6"/>
  <c r="I379" i="6"/>
  <c r="I380" i="6"/>
  <c r="I381" i="6"/>
  <c r="I382" i="6"/>
  <c r="I383" i="6"/>
  <c r="I384" i="6"/>
  <c r="I385" i="6"/>
  <c r="I386" i="6"/>
  <c r="I387" i="6"/>
  <c r="I388" i="6"/>
  <c r="I389" i="6"/>
  <c r="I390" i="6"/>
  <c r="I391" i="6"/>
  <c r="I392" i="6"/>
  <c r="I393" i="6"/>
  <c r="I394" i="6"/>
  <c r="I3" i="6"/>
  <c r="N394" i="6"/>
  <c r="N393" i="6"/>
  <c r="N392" i="6"/>
  <c r="N391" i="6"/>
  <c r="N385" i="6"/>
  <c r="N382" i="6"/>
  <c r="N379" i="6"/>
  <c r="N378" i="6"/>
  <c r="N374" i="6"/>
  <c r="N373" i="6"/>
  <c r="N371" i="6"/>
  <c r="N370" i="6"/>
  <c r="N369" i="6"/>
  <c r="N368" i="6"/>
  <c r="N367" i="6"/>
  <c r="N366" i="6"/>
  <c r="N365" i="6"/>
  <c r="N364" i="6"/>
  <c r="N363" i="6"/>
  <c r="N362" i="6"/>
  <c r="N360" i="6"/>
  <c r="N358" i="6"/>
  <c r="N357" i="6"/>
  <c r="N356" i="6"/>
  <c r="A356" i="6"/>
  <c r="N355" i="6"/>
  <c r="A355" i="6"/>
  <c r="N354" i="6"/>
  <c r="A354" i="6"/>
  <c r="A353" i="6"/>
  <c r="A352" i="6"/>
  <c r="A351" i="6"/>
  <c r="A350" i="6"/>
  <c r="A349" i="6"/>
  <c r="N348" i="6"/>
  <c r="A348" i="6"/>
  <c r="N347" i="6"/>
  <c r="A347" i="6"/>
  <c r="N346" i="6"/>
  <c r="A346" i="6"/>
  <c r="A345" i="6"/>
  <c r="A344" i="6"/>
  <c r="N343" i="6"/>
  <c r="A343" i="6"/>
  <c r="N342" i="6"/>
  <c r="A342" i="6"/>
  <c r="N341" i="6"/>
  <c r="A341" i="6"/>
  <c r="A340" i="6"/>
  <c r="A339" i="6"/>
  <c r="N338" i="6"/>
  <c r="A338" i="6"/>
  <c r="N337" i="6"/>
  <c r="A337" i="6"/>
  <c r="N336" i="6"/>
  <c r="A336" i="6"/>
  <c r="A335" i="6"/>
  <c r="A334" i="6"/>
  <c r="A333" i="6"/>
  <c r="A332" i="6"/>
  <c r="A331" i="6"/>
  <c r="A330" i="6"/>
  <c r="A329" i="6"/>
  <c r="A328" i="6"/>
  <c r="A327" i="6"/>
  <c r="N326" i="6"/>
  <c r="A326" i="6"/>
  <c r="N325" i="6"/>
  <c r="A325" i="6"/>
  <c r="A324" i="6"/>
  <c r="N323" i="6"/>
  <c r="A323" i="6"/>
  <c r="N322" i="6"/>
  <c r="A322" i="6"/>
  <c r="N321" i="6"/>
  <c r="A321" i="6"/>
  <c r="N320" i="6"/>
  <c r="A320" i="6"/>
  <c r="N319" i="6"/>
  <c r="A319" i="6"/>
  <c r="N318" i="6"/>
  <c r="A318" i="6"/>
  <c r="N317" i="6"/>
  <c r="A317" i="6"/>
  <c r="N316" i="6"/>
  <c r="A316" i="6"/>
  <c r="N315" i="6"/>
  <c r="A315" i="6"/>
  <c r="N314" i="6"/>
  <c r="A314" i="6"/>
  <c r="N313" i="6"/>
  <c r="A313" i="6"/>
  <c r="N312" i="6"/>
  <c r="A312" i="6"/>
  <c r="N311" i="6"/>
  <c r="A311" i="6"/>
  <c r="N310" i="6"/>
  <c r="A310" i="6"/>
  <c r="N309" i="6"/>
  <c r="A309" i="6"/>
  <c r="A308" i="6"/>
  <c r="N307" i="6"/>
  <c r="A307" i="6"/>
  <c r="N306" i="6"/>
  <c r="A306" i="6"/>
  <c r="N305" i="6"/>
  <c r="A305" i="6"/>
  <c r="A304" i="6"/>
  <c r="A303" i="6"/>
  <c r="N302" i="6"/>
  <c r="A302" i="6"/>
  <c r="N301" i="6"/>
  <c r="A301" i="6"/>
  <c r="N300" i="6"/>
  <c r="A300" i="6"/>
  <c r="A299" i="6"/>
  <c r="N298" i="6"/>
  <c r="A298" i="6"/>
  <c r="N297" i="6"/>
  <c r="A297" i="6"/>
  <c r="N296" i="6"/>
  <c r="A296" i="6"/>
  <c r="N295" i="6"/>
  <c r="A295" i="6"/>
  <c r="N294" i="6"/>
  <c r="A294" i="6"/>
  <c r="A293" i="6"/>
  <c r="A292" i="6"/>
  <c r="A291" i="6"/>
  <c r="A290" i="6"/>
  <c r="N289" i="6"/>
  <c r="A289" i="6"/>
  <c r="A288" i="6"/>
  <c r="A287" i="6"/>
  <c r="A286" i="6"/>
  <c r="N285" i="6"/>
  <c r="A285" i="6"/>
  <c r="N284" i="6"/>
  <c r="A284" i="6"/>
  <c r="A283" i="6"/>
  <c r="A282" i="6"/>
  <c r="A281" i="6"/>
  <c r="A280" i="6"/>
  <c r="A279" i="6"/>
  <c r="A278" i="6"/>
  <c r="A277" i="6"/>
  <c r="A276" i="6"/>
  <c r="N275" i="6"/>
  <c r="A275" i="6"/>
  <c r="N274" i="6"/>
  <c r="A274" i="6"/>
  <c r="N273" i="6"/>
  <c r="A273" i="6"/>
  <c r="N272" i="6"/>
  <c r="A272" i="6"/>
  <c r="N271" i="6"/>
  <c r="A271" i="6"/>
  <c r="N270" i="6"/>
  <c r="A270" i="6"/>
  <c r="A269" i="6"/>
  <c r="N268" i="6"/>
  <c r="A268" i="6"/>
  <c r="N267" i="6"/>
  <c r="A267" i="6"/>
  <c r="N266" i="6"/>
  <c r="A266" i="6"/>
  <c r="N265" i="6"/>
  <c r="A265" i="6"/>
  <c r="N264" i="6"/>
  <c r="A264" i="6"/>
  <c r="N263" i="6"/>
  <c r="A263" i="6"/>
  <c r="A262" i="6"/>
  <c r="N261" i="6"/>
  <c r="A261" i="6"/>
  <c r="N260" i="6"/>
  <c r="A260" i="6"/>
  <c r="A259" i="6"/>
  <c r="N258" i="6"/>
  <c r="A258" i="6"/>
  <c r="N257" i="6"/>
  <c r="A257" i="6"/>
  <c r="N256" i="6"/>
  <c r="A256" i="6"/>
  <c r="N255" i="6"/>
  <c r="A255" i="6"/>
  <c r="N254" i="6"/>
  <c r="A254" i="6"/>
  <c r="N253" i="6"/>
  <c r="A253" i="6"/>
  <c r="A252" i="6"/>
  <c r="A251" i="6"/>
  <c r="A250" i="6"/>
  <c r="A249" i="6"/>
  <c r="A248" i="6"/>
  <c r="A247" i="6"/>
  <c r="N246" i="6"/>
  <c r="A246" i="6"/>
  <c r="N245" i="6"/>
  <c r="A245" i="6"/>
  <c r="N244" i="6"/>
  <c r="A244" i="6"/>
  <c r="N243" i="6"/>
  <c r="A243" i="6"/>
  <c r="N242" i="6"/>
  <c r="A242" i="6"/>
  <c r="N241" i="6"/>
  <c r="A241" i="6"/>
  <c r="N240" i="6"/>
  <c r="A240" i="6"/>
  <c r="N239" i="6"/>
  <c r="A239" i="6"/>
  <c r="N238" i="6"/>
  <c r="A238" i="6"/>
  <c r="N237" i="6"/>
  <c r="A237" i="6"/>
  <c r="N236" i="6"/>
  <c r="A236" i="6"/>
  <c r="N235" i="6"/>
  <c r="A235" i="6"/>
  <c r="N234" i="6"/>
  <c r="A234" i="6"/>
  <c r="N233" i="6"/>
  <c r="A233" i="6"/>
  <c r="N232" i="6"/>
  <c r="A232" i="6"/>
  <c r="A231" i="6"/>
  <c r="N230" i="6"/>
  <c r="A230" i="6"/>
  <c r="N229" i="6"/>
  <c r="A229" i="6"/>
  <c r="N228" i="6"/>
  <c r="A228" i="6"/>
  <c r="N227" i="6"/>
  <c r="A227" i="6"/>
  <c r="N226" i="6"/>
  <c r="A226" i="6"/>
  <c r="N225" i="6"/>
  <c r="A225" i="6"/>
  <c r="A224" i="6"/>
  <c r="N223" i="6"/>
  <c r="A223" i="6"/>
  <c r="A222" i="6"/>
  <c r="N221" i="6"/>
  <c r="A221" i="6"/>
  <c r="N220" i="6"/>
  <c r="A220" i="6"/>
  <c r="A219" i="6"/>
  <c r="A218" i="6"/>
  <c r="A217" i="6"/>
  <c r="A216" i="6"/>
  <c r="A215" i="6"/>
  <c r="N214" i="6"/>
  <c r="A214" i="6"/>
  <c r="N213" i="6"/>
  <c r="A213" i="6"/>
  <c r="N212" i="6"/>
  <c r="A212" i="6"/>
  <c r="N211" i="6"/>
  <c r="A211" i="6"/>
  <c r="N210" i="6"/>
  <c r="A210" i="6"/>
  <c r="N209" i="6"/>
  <c r="A209" i="6"/>
  <c r="N208" i="6"/>
  <c r="A208" i="6"/>
  <c r="N207" i="6"/>
  <c r="A207" i="6"/>
  <c r="A206" i="6"/>
  <c r="N205" i="6"/>
  <c r="A205" i="6"/>
  <c r="N204" i="6"/>
  <c r="A204" i="6"/>
  <c r="A203" i="6"/>
  <c r="N202" i="6"/>
  <c r="A202" i="6"/>
  <c r="A201" i="6"/>
  <c r="A200" i="6"/>
  <c r="N199" i="6"/>
  <c r="A199" i="6"/>
  <c r="A198" i="6"/>
  <c r="A197" i="6"/>
  <c r="A196" i="6"/>
  <c r="A195" i="6"/>
  <c r="A194" i="6"/>
  <c r="A193" i="6"/>
  <c r="A192" i="6"/>
  <c r="A191" i="6"/>
  <c r="A190" i="6"/>
  <c r="A189" i="6"/>
  <c r="A188" i="6"/>
  <c r="A187" i="6"/>
  <c r="A186" i="6"/>
  <c r="A185" i="6"/>
  <c r="N184" i="6"/>
  <c r="A184" i="6"/>
  <c r="N183" i="6"/>
  <c r="A183" i="6"/>
  <c r="A182" i="6"/>
  <c r="N181" i="6"/>
  <c r="A181" i="6"/>
  <c r="N180" i="6"/>
  <c r="A180" i="6"/>
  <c r="N179" i="6"/>
  <c r="A179" i="6"/>
  <c r="N178" i="6"/>
  <c r="A178" i="6"/>
  <c r="N177" i="6"/>
  <c r="A177" i="6"/>
  <c r="A176" i="6"/>
  <c r="A175" i="6"/>
  <c r="N174" i="6"/>
  <c r="A174" i="6"/>
  <c r="A173" i="6"/>
  <c r="A172" i="6"/>
  <c r="A171" i="6"/>
  <c r="N170" i="6"/>
  <c r="A170" i="6"/>
  <c r="A169" i="6"/>
  <c r="N168" i="6"/>
  <c r="A168" i="6"/>
  <c r="A167" i="6"/>
  <c r="N166" i="6"/>
  <c r="A166" i="6"/>
  <c r="N165" i="6"/>
  <c r="A165" i="6"/>
  <c r="A164" i="6"/>
  <c r="A163" i="6"/>
  <c r="N162" i="6"/>
  <c r="A162" i="6"/>
  <c r="N161" i="6"/>
  <c r="A161" i="6"/>
  <c r="N160" i="6"/>
  <c r="A160" i="6"/>
  <c r="N159" i="6"/>
  <c r="A159" i="6"/>
  <c r="A158" i="6"/>
  <c r="A157" i="6"/>
  <c r="A156" i="6"/>
  <c r="A155" i="6"/>
  <c r="A154" i="6"/>
  <c r="A153" i="6"/>
  <c r="A152" i="6"/>
  <c r="A151" i="6"/>
  <c r="A150" i="6"/>
  <c r="A149" i="6"/>
  <c r="A148" i="6"/>
  <c r="A147" i="6"/>
  <c r="A146" i="6"/>
  <c r="A145" i="6"/>
  <c r="A144" i="6"/>
  <c r="A143" i="6"/>
  <c r="N142" i="6"/>
  <c r="A142" i="6"/>
  <c r="N141" i="6"/>
  <c r="A141" i="6"/>
  <c r="N140" i="6"/>
  <c r="A140" i="6"/>
  <c r="A139" i="6"/>
  <c r="A138" i="6"/>
  <c r="N137" i="6"/>
  <c r="A137" i="6"/>
  <c r="N136" i="6"/>
  <c r="A136" i="6"/>
  <c r="A135" i="6"/>
  <c r="A134" i="6"/>
  <c r="A133" i="6"/>
  <c r="A132" i="6"/>
  <c r="A131" i="6"/>
  <c r="N130" i="6"/>
  <c r="A130" i="6"/>
  <c r="N129" i="6"/>
  <c r="A129" i="6"/>
  <c r="A128" i="6"/>
  <c r="A127" i="6"/>
  <c r="A126" i="6"/>
  <c r="A125" i="6"/>
  <c r="A124" i="6"/>
  <c r="A123" i="6"/>
  <c r="N122" i="6"/>
  <c r="A122" i="6"/>
  <c r="N121" i="6"/>
  <c r="A121" i="6"/>
  <c r="N120" i="6"/>
  <c r="A120" i="6"/>
  <c r="A119" i="6"/>
  <c r="N118" i="6"/>
  <c r="A118" i="6"/>
  <c r="N117" i="6"/>
  <c r="A117" i="6"/>
  <c r="N116" i="6"/>
  <c r="A116" i="6"/>
  <c r="N115" i="6"/>
  <c r="A115" i="6"/>
  <c r="N114" i="6"/>
  <c r="A114" i="6"/>
  <c r="A113" i="6"/>
  <c r="A112" i="6"/>
  <c r="N111" i="6"/>
  <c r="A111" i="6"/>
  <c r="N110" i="6"/>
  <c r="A110" i="6"/>
  <c r="A109" i="6"/>
  <c r="A108" i="6"/>
  <c r="A107" i="6"/>
  <c r="N106" i="6"/>
  <c r="A106" i="6"/>
  <c r="A105" i="6"/>
  <c r="N104" i="6"/>
  <c r="A104" i="6"/>
  <c r="A103" i="6"/>
  <c r="N102" i="6"/>
  <c r="A102" i="6"/>
  <c r="N101" i="6"/>
  <c r="A101" i="6"/>
  <c r="A100" i="6"/>
  <c r="A99" i="6"/>
  <c r="A98" i="6"/>
  <c r="N97" i="6"/>
  <c r="A97" i="6"/>
  <c r="A96" i="6"/>
  <c r="N95" i="6"/>
  <c r="A95" i="6"/>
  <c r="A94" i="6"/>
  <c r="A93" i="6"/>
  <c r="A92" i="6"/>
  <c r="N91" i="6"/>
  <c r="A91" i="6"/>
  <c r="A90" i="6"/>
  <c r="A89" i="6"/>
  <c r="A88" i="6"/>
  <c r="A87" i="6"/>
  <c r="A86" i="6"/>
  <c r="N85" i="6"/>
  <c r="A85" i="6"/>
  <c r="A84" i="6"/>
  <c r="A83" i="6"/>
  <c r="N82" i="6"/>
  <c r="A82" i="6"/>
  <c r="A81" i="6"/>
  <c r="A80" i="6"/>
  <c r="A79" i="6"/>
  <c r="A78" i="6"/>
  <c r="A77" i="6"/>
  <c r="N76" i="6"/>
  <c r="A76" i="6"/>
  <c r="N75" i="6"/>
  <c r="A75" i="6"/>
  <c r="N74" i="6"/>
  <c r="A74" i="6"/>
  <c r="N73" i="6"/>
  <c r="A73" i="6"/>
  <c r="N72" i="6"/>
  <c r="A72" i="6"/>
  <c r="N71" i="6"/>
  <c r="A71" i="6"/>
  <c r="N70" i="6"/>
  <c r="A70" i="6"/>
  <c r="N69" i="6"/>
  <c r="A69" i="6"/>
  <c r="N68" i="6"/>
  <c r="A68" i="6"/>
  <c r="N67" i="6"/>
  <c r="A67" i="6"/>
  <c r="N66" i="6"/>
  <c r="A66" i="6"/>
  <c r="N65" i="6"/>
  <c r="A65" i="6"/>
  <c r="N64" i="6"/>
  <c r="A64" i="6"/>
  <c r="N63" i="6"/>
  <c r="A63" i="6"/>
  <c r="N62" i="6"/>
  <c r="A62" i="6"/>
  <c r="N61" i="6"/>
  <c r="A61" i="6"/>
  <c r="N60" i="6"/>
  <c r="A60" i="6"/>
  <c r="N59" i="6"/>
  <c r="A59" i="6"/>
  <c r="A58" i="6"/>
  <c r="N57" i="6"/>
  <c r="A57" i="6"/>
  <c r="N56" i="6"/>
  <c r="A56" i="6"/>
  <c r="A55" i="6"/>
  <c r="A54" i="6"/>
  <c r="A53" i="6"/>
  <c r="A52" i="6"/>
  <c r="A51" i="6"/>
  <c r="A50" i="6"/>
  <c r="N49" i="6"/>
  <c r="A49" i="6"/>
  <c r="N48" i="6"/>
  <c r="A48" i="6"/>
  <c r="N47" i="6"/>
  <c r="A47" i="6"/>
  <c r="N46" i="6"/>
  <c r="A46" i="6"/>
  <c r="N45" i="6"/>
  <c r="A45" i="6"/>
  <c r="N44" i="6"/>
  <c r="A44" i="6"/>
  <c r="N43" i="6"/>
  <c r="A43" i="6"/>
  <c r="N42" i="6"/>
  <c r="A42" i="6"/>
  <c r="A41" i="6"/>
  <c r="A40" i="6"/>
  <c r="A39" i="6"/>
  <c r="A38" i="6"/>
  <c r="A37" i="6"/>
  <c r="A36" i="6"/>
  <c r="A35" i="6"/>
  <c r="N34" i="6"/>
  <c r="A34" i="6"/>
  <c r="N33" i="6"/>
  <c r="A33" i="6"/>
  <c r="A32" i="6"/>
  <c r="A31" i="6"/>
  <c r="N30" i="6"/>
  <c r="A30" i="6"/>
  <c r="N29" i="6"/>
  <c r="A29" i="6"/>
  <c r="N28" i="6"/>
  <c r="A28" i="6"/>
  <c r="N27" i="6"/>
  <c r="A27" i="6"/>
  <c r="N26" i="6"/>
  <c r="F3" i="6"/>
  <c r="A26" i="6"/>
  <c r="N25" i="6"/>
  <c r="A25" i="6"/>
  <c r="N24" i="6"/>
  <c r="A24" i="6"/>
  <c r="N23" i="6"/>
  <c r="A23" i="6"/>
  <c r="A22" i="6"/>
  <c r="A21" i="6"/>
  <c r="A20" i="6"/>
  <c r="A19" i="6"/>
  <c r="N18" i="6"/>
  <c r="A18" i="6"/>
  <c r="N17" i="6"/>
  <c r="A17" i="6"/>
  <c r="N16" i="6"/>
  <c r="A16" i="6"/>
  <c r="N15" i="6"/>
  <c r="A15" i="6"/>
  <c r="N14" i="6"/>
  <c r="A14" i="6"/>
  <c r="N13" i="6"/>
  <c r="A13" i="6"/>
  <c r="N12" i="6"/>
  <c r="A12" i="6"/>
  <c r="N11" i="6"/>
  <c r="A11" i="6"/>
  <c r="N10" i="6"/>
  <c r="A10" i="6"/>
  <c r="N9" i="6"/>
  <c r="A9" i="6"/>
  <c r="N8" i="6"/>
  <c r="A8" i="6"/>
  <c r="N7" i="6"/>
  <c r="A7" i="6"/>
  <c r="N6" i="6"/>
  <c r="A6" i="6"/>
  <c r="N5" i="6"/>
  <c r="A5" i="6"/>
  <c r="N4" i="6"/>
  <c r="A4" i="6"/>
  <c r="N3" i="6"/>
  <c r="A3" i="6"/>
  <c r="P40" i="1"/>
  <c r="P46" i="1"/>
  <c r="P45" i="1"/>
  <c r="P44" i="1"/>
  <c r="P36" i="1"/>
  <c r="P22" i="1"/>
</calcChain>
</file>

<file path=xl/comments1.xml><?xml version="1.0" encoding="utf-8"?>
<comments xmlns="http://schemas.openxmlformats.org/spreadsheetml/2006/main">
  <authors>
    <author>大阪府</author>
    <author>職員端末機20年度12月調達</author>
    <author>大阪府職員端末機１７年度１２月調達</author>
    <author>i4821133</author>
  </authors>
  <commentList>
    <comment ref="C8" authorId="0" shapeId="0">
      <text>
        <r>
          <rPr>
            <b/>
            <sz val="8"/>
            <color indexed="81"/>
            <rFont val="ＭＳ Ｐゴシック"/>
            <family val="3"/>
            <charset val="128"/>
          </rPr>
          <t>届出先の行政の長を記入してください。
※事業所の所在地（①～③）により異なります。
①大阪市、堺市、岸和田市、豊中市、池田市、吹田市、
高槻市、貝塚市、枚方市、茨木市、八尾市、泉佐野市、富田林市、河内長野市、松原市、箕面市、東大阪市、大阪狭山市、阪南市、豊能町、能勢町、太子町、河南町、千早赤阪村
→該当する市町村の長
　（例）大阪市　→　大阪市長
②泉大津市、忠岡町
→泉大津市長
③上記（①、②）以外の市町村
→大阪府知事</t>
        </r>
      </text>
    </comment>
    <comment ref="F36" authorId="1" shapeId="0">
      <text>
        <r>
          <rPr>
            <sz val="9"/>
            <color indexed="81"/>
            <rFont val="ＭＳ Ｐゴシック"/>
            <family val="3"/>
            <charset val="128"/>
          </rPr>
          <t>指標とする項目に「24:その他」を選択した場合は、この欄の３行目に具体的な内容を記入してください。</t>
        </r>
      </text>
    </comment>
    <comment ref="F37" authorId="1" shapeId="0">
      <text>
        <r>
          <rPr>
            <sz val="9"/>
            <color indexed="81"/>
            <rFont val="ＭＳ Ｐゴシック"/>
            <family val="3"/>
            <charset val="128"/>
          </rPr>
          <t xml:space="preserve">指標とする項目に「24:その他」を選択した場合は、この欄の４行目に具体的な内容を記入してください。
</t>
        </r>
      </text>
    </comment>
    <comment ref="F40" authorId="2" shapeId="0">
      <text>
        <r>
          <rPr>
            <sz val="9"/>
            <color indexed="81"/>
            <rFont val="ＭＳ Ｐゴシック"/>
            <family val="3"/>
            <charset val="128"/>
          </rPr>
          <t>この列に目標を記入して下さい。数値目標であれば、右欄に数値を記入して下さい。</t>
        </r>
      </text>
    </comment>
    <comment ref="M40" authorId="3" shapeId="0">
      <text>
        <r>
          <rPr>
            <sz val="9"/>
            <color indexed="81"/>
            <rFont val="ＭＳ Ｐゴシック"/>
            <family val="3"/>
            <charset val="128"/>
          </rPr>
          <t>数値目標の場合は、この列に基準年度からの目標数値等を入力してください（例　大気への排出量を基準年度よりも２トン削減なら、２を記入）</t>
        </r>
      </text>
    </comment>
    <comment ref="N40" authorId="3" shapeId="0">
      <text>
        <r>
          <rPr>
            <sz val="9"/>
            <color indexed="81"/>
            <rFont val="ＭＳ Ｐゴシック"/>
            <family val="3"/>
            <charset val="128"/>
          </rPr>
          <t>数値目標の場合は、この列に基準年度からの目標数値等の単位を入力してください（例　大気への排出量を基準年度よりも２トン削減なら、
トンを記入）</t>
        </r>
      </text>
    </comment>
  </commentList>
</comments>
</file>

<file path=xl/sharedStrings.xml><?xml version="1.0" encoding="utf-8"?>
<sst xmlns="http://schemas.openxmlformats.org/spreadsheetml/2006/main" count="1364" uniqueCount="708">
  <si>
    <t>様式第23号の15(第50条の12関係）</t>
    <rPh sb="0" eb="2">
      <t>ヨウシキ</t>
    </rPh>
    <rPh sb="2" eb="3">
      <t>ダイ</t>
    </rPh>
    <rPh sb="5" eb="6">
      <t>ゴウ</t>
    </rPh>
    <rPh sb="10" eb="11">
      <t>ダイ</t>
    </rPh>
    <rPh sb="13" eb="14">
      <t>ジョウ</t>
    </rPh>
    <rPh sb="17" eb="19">
      <t>カンケイ</t>
    </rPh>
    <phoneticPr fontId="2"/>
  </si>
  <si>
    <t>化学物質管理目標決定及び達成状況届出書</t>
    <rPh sb="0" eb="2">
      <t>カガク</t>
    </rPh>
    <rPh sb="2" eb="4">
      <t>ブッシツ</t>
    </rPh>
    <rPh sb="4" eb="6">
      <t>カンリ</t>
    </rPh>
    <rPh sb="6" eb="8">
      <t>モクヒョウ</t>
    </rPh>
    <rPh sb="8" eb="10">
      <t>ケッテイ</t>
    </rPh>
    <rPh sb="10" eb="11">
      <t>オヨ</t>
    </rPh>
    <rPh sb="12" eb="14">
      <t>タッセイ</t>
    </rPh>
    <rPh sb="14" eb="16">
      <t>ジョウキョウ</t>
    </rPh>
    <rPh sb="16" eb="19">
      <t>トドケデショ</t>
    </rPh>
    <phoneticPr fontId="2"/>
  </si>
  <si>
    <t>　大阪府生活環境の保全等に関する条例第81条の25第2項の規定により、次のとおり届け出ます。</t>
    <rPh sb="1" eb="4">
      <t>オオサカフ</t>
    </rPh>
    <rPh sb="4" eb="6">
      <t>セイカツ</t>
    </rPh>
    <rPh sb="6" eb="8">
      <t>カンキョウ</t>
    </rPh>
    <rPh sb="9" eb="11">
      <t>ホゼン</t>
    </rPh>
    <rPh sb="11" eb="12">
      <t>トウ</t>
    </rPh>
    <rPh sb="13" eb="14">
      <t>カン</t>
    </rPh>
    <rPh sb="16" eb="18">
      <t>ジョウレイ</t>
    </rPh>
    <rPh sb="18" eb="19">
      <t>ダイ</t>
    </rPh>
    <rPh sb="21" eb="22">
      <t>ジョウ</t>
    </rPh>
    <rPh sb="25" eb="26">
      <t>ダイ</t>
    </rPh>
    <rPh sb="27" eb="28">
      <t>コウ</t>
    </rPh>
    <rPh sb="29" eb="31">
      <t>キテイ</t>
    </rPh>
    <rPh sb="35" eb="36">
      <t>ツギ</t>
    </rPh>
    <rPh sb="40" eb="41">
      <t>トド</t>
    </rPh>
    <rPh sb="42" eb="43">
      <t>デ</t>
    </rPh>
    <phoneticPr fontId="2"/>
  </si>
  <si>
    <t>事業所の名称</t>
    <rPh sb="0" eb="2">
      <t>ジギョウ</t>
    </rPh>
    <rPh sb="2" eb="3">
      <t>ショ</t>
    </rPh>
    <rPh sb="4" eb="6">
      <t>メイショウ</t>
    </rPh>
    <phoneticPr fontId="2"/>
  </si>
  <si>
    <t>事業所の所在地</t>
    <rPh sb="0" eb="2">
      <t>ジギョウ</t>
    </rPh>
    <rPh sb="2" eb="3">
      <t>ショ</t>
    </rPh>
    <rPh sb="4" eb="7">
      <t>ショザイチ</t>
    </rPh>
    <phoneticPr fontId="2"/>
  </si>
  <si>
    <t>排出量の削減</t>
    <rPh sb="0" eb="2">
      <t>ハイシュツ</t>
    </rPh>
    <rPh sb="2" eb="3">
      <t>リョウ</t>
    </rPh>
    <rPh sb="4" eb="6">
      <t>サクゲン</t>
    </rPh>
    <phoneticPr fontId="2"/>
  </si>
  <si>
    <t>移動量の削減</t>
    <rPh sb="0" eb="2">
      <t>イドウ</t>
    </rPh>
    <rPh sb="2" eb="3">
      <t>リョウ</t>
    </rPh>
    <rPh sb="4" eb="6">
      <t>サクゲン</t>
    </rPh>
    <phoneticPr fontId="2"/>
  </si>
  <si>
    <t>取扱量の削減</t>
    <rPh sb="0" eb="2">
      <t>トリアツカイ</t>
    </rPh>
    <rPh sb="2" eb="3">
      <t>リョウ</t>
    </rPh>
    <rPh sb="4" eb="6">
      <t>サクゲン</t>
    </rPh>
    <phoneticPr fontId="2"/>
  </si>
  <si>
    <t>有害性の低い物質への代替</t>
    <rPh sb="0" eb="2">
      <t>ユウガイ</t>
    </rPh>
    <rPh sb="2" eb="3">
      <t>セイ</t>
    </rPh>
    <rPh sb="4" eb="5">
      <t>ヒク</t>
    </rPh>
    <rPh sb="6" eb="8">
      <t>ブッシツ</t>
    </rPh>
    <rPh sb="10" eb="12">
      <t>ダイタイ</t>
    </rPh>
    <phoneticPr fontId="2"/>
  </si>
  <si>
    <t>設備の安全化の対策</t>
    <rPh sb="0" eb="2">
      <t>セツビ</t>
    </rPh>
    <rPh sb="3" eb="6">
      <t>アンゼンカ</t>
    </rPh>
    <rPh sb="7" eb="9">
      <t>タイサク</t>
    </rPh>
    <phoneticPr fontId="2"/>
  </si>
  <si>
    <t>マネジメントシステムの改善</t>
    <rPh sb="11" eb="13">
      <t>カイゼン</t>
    </rPh>
    <phoneticPr fontId="2"/>
  </si>
  <si>
    <t>その他の方法</t>
    <rPh sb="2" eb="3">
      <t>タ</t>
    </rPh>
    <rPh sb="4" eb="6">
      <t>ホウホウ</t>
    </rPh>
    <phoneticPr fontId="2"/>
  </si>
  <si>
    <t>指標とする項目</t>
    <rPh sb="0" eb="2">
      <t>シヒョウ</t>
    </rPh>
    <rPh sb="5" eb="7">
      <t>コウモク</t>
    </rPh>
    <phoneticPr fontId="2"/>
  </si>
  <si>
    <t>指標とする項目に係る目標</t>
    <rPh sb="0" eb="2">
      <t>シヒョウ</t>
    </rPh>
    <rPh sb="5" eb="7">
      <t>コウモク</t>
    </rPh>
    <rPh sb="8" eb="9">
      <t>カカ</t>
    </rPh>
    <rPh sb="10" eb="12">
      <t>モクヒョウ</t>
    </rPh>
    <phoneticPr fontId="2"/>
  </si>
  <si>
    <t>改善率</t>
    <rPh sb="0" eb="2">
      <t>カイゼン</t>
    </rPh>
    <rPh sb="2" eb="3">
      <t>リツ</t>
    </rPh>
    <phoneticPr fontId="2"/>
  </si>
  <si>
    <t>目標達成年度</t>
    <rPh sb="0" eb="2">
      <t>モクヒョウ</t>
    </rPh>
    <rPh sb="2" eb="4">
      <t>タッセイ</t>
    </rPh>
    <rPh sb="4" eb="6">
      <t>ネンド</t>
    </rPh>
    <phoneticPr fontId="2"/>
  </si>
  <si>
    <t>目標決定に当たっての考え方</t>
    <rPh sb="0" eb="2">
      <t>モクヒョウ</t>
    </rPh>
    <rPh sb="2" eb="4">
      <t>ケッテイ</t>
    </rPh>
    <rPh sb="5" eb="6">
      <t>ア</t>
    </rPh>
    <rPh sb="10" eb="11">
      <t>カンガ</t>
    </rPh>
    <rPh sb="12" eb="13">
      <t>カタ</t>
    </rPh>
    <phoneticPr fontId="2"/>
  </si>
  <si>
    <t>化学物質管理
目標</t>
    <rPh sb="0" eb="2">
      <t>カガク</t>
    </rPh>
    <rPh sb="2" eb="4">
      <t>ブッシツ</t>
    </rPh>
    <rPh sb="4" eb="6">
      <t>カンリ</t>
    </rPh>
    <rPh sb="7" eb="9">
      <t>モクヒョウ</t>
    </rPh>
    <phoneticPr fontId="2"/>
  </si>
  <si>
    <t>　無</t>
    <rPh sb="1" eb="2">
      <t>ム</t>
    </rPh>
    <phoneticPr fontId="2"/>
  </si>
  <si>
    <t>　有（秘密とする内容を記載した書類を添付してください。）</t>
    <rPh sb="1" eb="2">
      <t>アリ</t>
    </rPh>
    <rPh sb="3" eb="5">
      <t>ヒミツ</t>
    </rPh>
    <rPh sb="8" eb="10">
      <t>ナイヨウ</t>
    </rPh>
    <rPh sb="11" eb="13">
      <t>キサイ</t>
    </rPh>
    <rPh sb="15" eb="17">
      <t>ショルイ</t>
    </rPh>
    <rPh sb="18" eb="20">
      <t>テンプ</t>
    </rPh>
    <phoneticPr fontId="2"/>
  </si>
  <si>
    <t>本届出について生産技術上・営業上の秘密に係る情報の有無</t>
    <rPh sb="0" eb="1">
      <t>ホン</t>
    </rPh>
    <rPh sb="1" eb="2">
      <t>トドケ</t>
    </rPh>
    <rPh sb="2" eb="3">
      <t>デ</t>
    </rPh>
    <rPh sb="7" eb="9">
      <t>セイサン</t>
    </rPh>
    <rPh sb="9" eb="11">
      <t>ギジュツ</t>
    </rPh>
    <rPh sb="11" eb="12">
      <t>ジョウ</t>
    </rPh>
    <rPh sb="13" eb="15">
      <t>エイギョウ</t>
    </rPh>
    <rPh sb="15" eb="16">
      <t>ジョウ</t>
    </rPh>
    <rPh sb="17" eb="19">
      <t>ヒミツ</t>
    </rPh>
    <rPh sb="20" eb="21">
      <t>カカ</t>
    </rPh>
    <rPh sb="22" eb="24">
      <t>ジョウホウ</t>
    </rPh>
    <rPh sb="25" eb="27">
      <t>ウム</t>
    </rPh>
    <phoneticPr fontId="2"/>
  </si>
  <si>
    <t>電話番号</t>
    <rPh sb="0" eb="2">
      <t>デンワ</t>
    </rPh>
    <rPh sb="2" eb="4">
      <t>バンゴウ</t>
    </rPh>
    <phoneticPr fontId="2"/>
  </si>
  <si>
    <t>※受付欄</t>
    <rPh sb="1" eb="3">
      <t>ウケツケ</t>
    </rPh>
    <rPh sb="3" eb="4">
      <t>ラン</t>
    </rPh>
    <phoneticPr fontId="2"/>
  </si>
  <si>
    <t>備考　※印の欄には、記載しないこと。</t>
    <rPh sb="0" eb="2">
      <t>ビコウ</t>
    </rPh>
    <rPh sb="4" eb="5">
      <t>シルシ</t>
    </rPh>
    <rPh sb="6" eb="7">
      <t>ラン</t>
    </rPh>
    <rPh sb="10" eb="12">
      <t>キサイ</t>
    </rPh>
    <phoneticPr fontId="2"/>
  </si>
  <si>
    <t>年度比）</t>
    <rPh sb="0" eb="2">
      <t>ネンド</t>
    </rPh>
    <rPh sb="2" eb="3">
      <t>ヒ</t>
    </rPh>
    <phoneticPr fontId="2"/>
  </si>
  <si>
    <t>　　　　年　　月　　日　　</t>
    <rPh sb="4" eb="5">
      <t>ネン</t>
    </rPh>
    <rPh sb="7" eb="8">
      <t>ツキ</t>
    </rPh>
    <rPh sb="10" eb="11">
      <t>ニチ</t>
    </rPh>
    <phoneticPr fontId="2"/>
  </si>
  <si>
    <t>化学物質管理
目標を達成す
るための具体
的方策に関す
る計画</t>
    <rPh sb="0" eb="2">
      <t>カガク</t>
    </rPh>
    <rPh sb="2" eb="4">
      <t>ブッシツ</t>
    </rPh>
    <rPh sb="4" eb="6">
      <t>カンリ</t>
    </rPh>
    <rPh sb="7" eb="9">
      <t>モクヒョウ</t>
    </rPh>
    <rPh sb="10" eb="12">
      <t>タッセイ</t>
    </rPh>
    <rPh sb="18" eb="20">
      <t>グタイ</t>
    </rPh>
    <rPh sb="21" eb="22">
      <t>テキ</t>
    </rPh>
    <rPh sb="22" eb="24">
      <t>ホウサク</t>
    </rPh>
    <rPh sb="25" eb="26">
      <t>カン</t>
    </rPh>
    <rPh sb="29" eb="31">
      <t>ケイカク</t>
    </rPh>
    <phoneticPr fontId="2"/>
  </si>
  <si>
    <t>化学物質管理目標を達成するための具体的方策に関する計画の変更をしたときは変更した事項</t>
    <rPh sb="0" eb="2">
      <t>カガク</t>
    </rPh>
    <rPh sb="2" eb="4">
      <t>ブッシツ</t>
    </rPh>
    <rPh sb="4" eb="6">
      <t>カンリ</t>
    </rPh>
    <rPh sb="6" eb="7">
      <t>メ</t>
    </rPh>
    <rPh sb="7" eb="8">
      <t>ヒョウ</t>
    </rPh>
    <rPh sb="9" eb="11">
      <t>タッセイ</t>
    </rPh>
    <rPh sb="16" eb="18">
      <t>グタイ</t>
    </rPh>
    <rPh sb="18" eb="19">
      <t>テキ</t>
    </rPh>
    <rPh sb="19" eb="21">
      <t>ホウサク</t>
    </rPh>
    <rPh sb="22" eb="23">
      <t>カン</t>
    </rPh>
    <rPh sb="25" eb="27">
      <t>ケイカク</t>
    </rPh>
    <rPh sb="28" eb="30">
      <t>ヘンコウ</t>
    </rPh>
    <rPh sb="36" eb="38">
      <t>ヘンコウ</t>
    </rPh>
    <rPh sb="40" eb="42">
      <t>ジコウ</t>
    </rPh>
    <phoneticPr fontId="2"/>
  </si>
  <si>
    <t>担当者（問い合わせ先）</t>
    <rPh sb="0" eb="3">
      <t>タントウシャ</t>
    </rPh>
    <rPh sb="4" eb="5">
      <t>ト</t>
    </rPh>
    <rPh sb="6" eb="7">
      <t>アワ</t>
    </rPh>
    <rPh sb="9" eb="10">
      <t>サキ</t>
    </rPh>
    <phoneticPr fontId="2"/>
  </si>
  <si>
    <t>化学物質管理
目標を達成す
るために実施
した対策の内
容</t>
    <rPh sb="0" eb="2">
      <t>カガク</t>
    </rPh>
    <rPh sb="2" eb="4">
      <t>ブッシツ</t>
    </rPh>
    <rPh sb="4" eb="6">
      <t>カンリ</t>
    </rPh>
    <rPh sb="7" eb="9">
      <t>モクヒョウ</t>
    </rPh>
    <rPh sb="10" eb="12">
      <t>タッセイ</t>
    </rPh>
    <rPh sb="18" eb="20">
      <t>ジッシ</t>
    </rPh>
    <rPh sb="23" eb="25">
      <t>タイサク</t>
    </rPh>
    <rPh sb="26" eb="27">
      <t>ウチ</t>
    </rPh>
    <rPh sb="28" eb="29">
      <t>カタチ</t>
    </rPh>
    <phoneticPr fontId="2"/>
  </si>
  <si>
    <t>氏　　名</t>
    <rPh sb="0" eb="1">
      <t>シ</t>
    </rPh>
    <rPh sb="3" eb="4">
      <t>メイ</t>
    </rPh>
    <phoneticPr fontId="2"/>
  </si>
  <si>
    <t>管理化学物質の種類</t>
    <rPh sb="0" eb="2">
      <t>カンリ</t>
    </rPh>
    <rPh sb="2" eb="4">
      <t>カガク</t>
    </rPh>
    <rPh sb="4" eb="6">
      <t>ブッシツ</t>
    </rPh>
    <rPh sb="7" eb="9">
      <t>シュルイ</t>
    </rPh>
    <phoneticPr fontId="2"/>
  </si>
  <si>
    <t>管理の改善の方法</t>
    <rPh sb="0" eb="2">
      <t>カンリ</t>
    </rPh>
    <rPh sb="3" eb="5">
      <t>カイゼン</t>
    </rPh>
    <rPh sb="6" eb="8">
      <t>ホウホウ</t>
    </rPh>
    <phoneticPr fontId="2"/>
  </si>
  <si>
    <t>　　　　（法人にあっては、名称及び代表者の氏名）</t>
    <rPh sb="5" eb="7">
      <t>ホウジン</t>
    </rPh>
    <rPh sb="13" eb="15">
      <t>メイショウ</t>
    </rPh>
    <rPh sb="15" eb="16">
      <t>オヨ</t>
    </rPh>
    <rPh sb="17" eb="20">
      <t>ダイヒョウシャ</t>
    </rPh>
    <rPh sb="21" eb="23">
      <t>シメイ</t>
    </rPh>
    <phoneticPr fontId="2"/>
  </si>
  <si>
    <t>化学物質管理    目標の達成状    況</t>
    <rPh sb="0" eb="2">
      <t>カガク</t>
    </rPh>
    <rPh sb="2" eb="4">
      <t>ブッシツ</t>
    </rPh>
    <rPh sb="4" eb="6">
      <t>カンリ</t>
    </rPh>
    <rPh sb="10" eb="12">
      <t>モクヒョウ</t>
    </rPh>
    <rPh sb="13" eb="15">
      <t>タッセイ</t>
    </rPh>
    <rPh sb="15" eb="16">
      <t>ジョウ</t>
    </rPh>
    <rPh sb="20" eb="21">
      <t>キョウ</t>
    </rPh>
    <phoneticPr fontId="2"/>
  </si>
  <si>
    <t>化学物質管理    目標を達成す    るために実施    した対策の検    証の結果</t>
    <rPh sb="0" eb="2">
      <t>カガク</t>
    </rPh>
    <rPh sb="2" eb="4">
      <t>ブッシツ</t>
    </rPh>
    <rPh sb="4" eb="6">
      <t>カンリ</t>
    </rPh>
    <rPh sb="10" eb="12">
      <t>モクヒョウ</t>
    </rPh>
    <rPh sb="13" eb="15">
      <t>タッセイ</t>
    </rPh>
    <rPh sb="24" eb="26">
      <t>ジッシ</t>
    </rPh>
    <rPh sb="32" eb="34">
      <t>タイサク</t>
    </rPh>
    <rPh sb="35" eb="36">
      <t>ケン</t>
    </rPh>
    <rPh sb="40" eb="41">
      <t>アカシ</t>
    </rPh>
    <rPh sb="42" eb="44">
      <t>ケッカ</t>
    </rPh>
    <phoneticPr fontId="2"/>
  </si>
  <si>
    <t>　　　　氏名</t>
    <rPh sb="4" eb="6">
      <t>シメイ</t>
    </rPh>
    <phoneticPr fontId="2"/>
  </si>
  <si>
    <t>届出者  住所</t>
    <rPh sb="0" eb="2">
      <t>トドケデ</t>
    </rPh>
    <rPh sb="2" eb="3">
      <t>シャ</t>
    </rPh>
    <rPh sb="5" eb="7">
      <t>ジュウショ</t>
    </rPh>
    <phoneticPr fontId="2"/>
  </si>
  <si>
    <t>別紙　　化学物質管理目標を達成するための具体的方策に関する計画</t>
    <rPh sb="0" eb="2">
      <t>ベッシ</t>
    </rPh>
    <rPh sb="4" eb="6">
      <t>カガク</t>
    </rPh>
    <rPh sb="6" eb="8">
      <t>ブッシツ</t>
    </rPh>
    <rPh sb="8" eb="10">
      <t>カンリ</t>
    </rPh>
    <rPh sb="10" eb="12">
      <t>モクヒョウ</t>
    </rPh>
    <rPh sb="13" eb="15">
      <t>タッセイ</t>
    </rPh>
    <rPh sb="20" eb="23">
      <t>グタイテキ</t>
    </rPh>
    <rPh sb="23" eb="25">
      <t>ホウサク</t>
    </rPh>
    <rPh sb="26" eb="27">
      <t>カン</t>
    </rPh>
    <rPh sb="29" eb="31">
      <t>ケイカク</t>
    </rPh>
    <phoneticPr fontId="2"/>
  </si>
  <si>
    <t>年度</t>
    <rPh sb="0" eb="2">
      <t>ネンド</t>
    </rPh>
    <phoneticPr fontId="2"/>
  </si>
  <si>
    <t>年　　度</t>
    <rPh sb="0" eb="1">
      <t>トシ</t>
    </rPh>
    <rPh sb="3" eb="4">
      <t>ド</t>
    </rPh>
    <phoneticPr fontId="2"/>
  </si>
  <si>
    <t>（基準年度）</t>
    <rPh sb="1" eb="3">
      <t>キジュン</t>
    </rPh>
    <rPh sb="3" eb="5">
      <t>ネンド</t>
    </rPh>
    <phoneticPr fontId="2"/>
  </si>
  <si>
    <t>（計画初年度）</t>
    <rPh sb="1" eb="3">
      <t>ケイカク</t>
    </rPh>
    <rPh sb="3" eb="4">
      <t>ショ</t>
    </rPh>
    <rPh sb="4" eb="6">
      <t>ネンド</t>
    </rPh>
    <phoneticPr fontId="2"/>
  </si>
  <si>
    <t>（届出の前年度）</t>
    <rPh sb="1" eb="2">
      <t>トドケ</t>
    </rPh>
    <rPh sb="2" eb="3">
      <t>デ</t>
    </rPh>
    <rPh sb="4" eb="7">
      <t>ゼンネンド</t>
    </rPh>
    <phoneticPr fontId="2"/>
  </si>
  <si>
    <t>（中間目標年度）</t>
    <rPh sb="1" eb="3">
      <t>チュウカン</t>
    </rPh>
    <rPh sb="3" eb="5">
      <t>モクヒョウ</t>
    </rPh>
    <rPh sb="5" eb="7">
      <t>ネンド</t>
    </rPh>
    <phoneticPr fontId="2"/>
  </si>
  <si>
    <t>（目標年度）</t>
    <rPh sb="1" eb="3">
      <t>モクヒョウ</t>
    </rPh>
    <rPh sb="3" eb="5">
      <t>ネンド</t>
    </rPh>
    <phoneticPr fontId="2"/>
  </si>
  <si>
    <t>具体的方策</t>
    <rPh sb="0" eb="3">
      <t>グタイテキ</t>
    </rPh>
    <rPh sb="3" eb="5">
      <t>ホウサク</t>
    </rPh>
    <phoneticPr fontId="2"/>
  </si>
  <si>
    <t>備考　１改善率は、指標とする項目を数値化できる場合に記入する。</t>
    <rPh sb="0" eb="2">
      <t>ビコウ</t>
    </rPh>
    <rPh sb="4" eb="6">
      <t>カイゼン</t>
    </rPh>
    <rPh sb="6" eb="7">
      <t>リツ</t>
    </rPh>
    <rPh sb="9" eb="11">
      <t>シヒョウ</t>
    </rPh>
    <rPh sb="14" eb="16">
      <t>コウモク</t>
    </rPh>
    <rPh sb="17" eb="20">
      <t>スウチカ</t>
    </rPh>
    <rPh sb="23" eb="25">
      <t>バアイ</t>
    </rPh>
    <rPh sb="26" eb="28">
      <t>キニュウ</t>
    </rPh>
    <phoneticPr fontId="2"/>
  </si>
  <si>
    <t>　　　２改善率は、次に示す例により計算して記入する。</t>
    <rPh sb="4" eb="6">
      <t>カイゼン</t>
    </rPh>
    <rPh sb="6" eb="7">
      <t>リツ</t>
    </rPh>
    <rPh sb="9" eb="10">
      <t>ツギ</t>
    </rPh>
    <rPh sb="11" eb="12">
      <t>シメ</t>
    </rPh>
    <rPh sb="13" eb="14">
      <t>レイ</t>
    </rPh>
    <rPh sb="17" eb="19">
      <t>ケイサン</t>
    </rPh>
    <rPh sb="21" eb="23">
      <t>キニュウ</t>
    </rPh>
    <phoneticPr fontId="2"/>
  </si>
  <si>
    <t>：</t>
    <phoneticPr fontId="2"/>
  </si>
  <si>
    <t>：</t>
    <phoneticPr fontId="2"/>
  </si>
  <si>
    <t>22:上記管理化学物質の有害性の低い代替物質への転換率</t>
    <rPh sb="3" eb="4">
      <t>ウエ</t>
    </rPh>
    <rPh sb="4" eb="5">
      <t>キ</t>
    </rPh>
    <rPh sb="5" eb="7">
      <t>カンリ</t>
    </rPh>
    <rPh sb="7" eb="9">
      <t>カガク</t>
    </rPh>
    <rPh sb="9" eb="11">
      <t>ブッシツ</t>
    </rPh>
    <rPh sb="12" eb="15">
      <t>ユウガイセイ</t>
    </rPh>
    <rPh sb="16" eb="17">
      <t>ヒク</t>
    </rPh>
    <rPh sb="18" eb="20">
      <t>ダイタイ</t>
    </rPh>
    <rPh sb="20" eb="22">
      <t>ブッシツ</t>
    </rPh>
    <rPh sb="24" eb="26">
      <t>テンカン</t>
    </rPh>
    <rPh sb="26" eb="27">
      <t>リツ</t>
    </rPh>
    <phoneticPr fontId="2"/>
  </si>
  <si>
    <t>23:設備の安全化対策の実施箇所</t>
    <rPh sb="3" eb="5">
      <t>セツビ</t>
    </rPh>
    <rPh sb="6" eb="9">
      <t>アンゼンカ</t>
    </rPh>
    <rPh sb="9" eb="11">
      <t>タイサク</t>
    </rPh>
    <rPh sb="12" eb="14">
      <t>ジッシ</t>
    </rPh>
    <rPh sb="14" eb="16">
      <t>カショ</t>
    </rPh>
    <phoneticPr fontId="2"/>
  </si>
  <si>
    <t>24:その他（項目を記入下さい。）</t>
    <rPh sb="5" eb="6">
      <t>タ</t>
    </rPh>
    <rPh sb="7" eb="9">
      <t>コウモク</t>
    </rPh>
    <rPh sb="10" eb="12">
      <t>キニュウ</t>
    </rPh>
    <rPh sb="12" eb="13">
      <t>クダ</t>
    </rPh>
    <phoneticPr fontId="2"/>
  </si>
  <si>
    <t>1:上記管理化学物質の大気への排出量の削減量</t>
    <rPh sb="2" eb="4">
      <t>ジョウキ</t>
    </rPh>
    <rPh sb="4" eb="6">
      <t>カンリ</t>
    </rPh>
    <rPh sb="6" eb="8">
      <t>カガク</t>
    </rPh>
    <rPh sb="8" eb="10">
      <t>ブッシツ</t>
    </rPh>
    <rPh sb="11" eb="13">
      <t>タイキ</t>
    </rPh>
    <rPh sb="15" eb="17">
      <t>ハイシュツ</t>
    </rPh>
    <rPh sb="17" eb="18">
      <t>リョウ</t>
    </rPh>
    <phoneticPr fontId="2"/>
  </si>
  <si>
    <t>2:上記管理化学物質の公共用水域への排出量の削減量</t>
    <rPh sb="2" eb="4">
      <t>ジョウキ</t>
    </rPh>
    <rPh sb="4" eb="6">
      <t>カンリ</t>
    </rPh>
    <rPh sb="6" eb="8">
      <t>カガク</t>
    </rPh>
    <rPh sb="8" eb="10">
      <t>ブッシツ</t>
    </rPh>
    <rPh sb="11" eb="14">
      <t>コウキョウヨウ</t>
    </rPh>
    <rPh sb="14" eb="16">
      <t>スイイキ</t>
    </rPh>
    <rPh sb="18" eb="20">
      <t>ハイシュツ</t>
    </rPh>
    <rPh sb="20" eb="21">
      <t>リョウ</t>
    </rPh>
    <phoneticPr fontId="2"/>
  </si>
  <si>
    <t>3:上記管理化学物質の当該事業所の土壌への排出量の削減量</t>
    <rPh sb="2" eb="4">
      <t>ジョウキ</t>
    </rPh>
    <rPh sb="4" eb="6">
      <t>カンリ</t>
    </rPh>
    <rPh sb="6" eb="8">
      <t>カガク</t>
    </rPh>
    <rPh sb="8" eb="10">
      <t>ブッシツ</t>
    </rPh>
    <rPh sb="11" eb="13">
      <t>トウガイ</t>
    </rPh>
    <rPh sb="13" eb="16">
      <t>ジギョウショ</t>
    </rPh>
    <rPh sb="17" eb="19">
      <t>ドジョウ</t>
    </rPh>
    <rPh sb="21" eb="23">
      <t>ハイシュツ</t>
    </rPh>
    <rPh sb="23" eb="24">
      <t>リョウ</t>
    </rPh>
    <phoneticPr fontId="2"/>
  </si>
  <si>
    <t>4:上記管理化学物質の当該事業所における埋立処分量の削減量</t>
    <rPh sb="2" eb="4">
      <t>ジョウキ</t>
    </rPh>
    <rPh sb="4" eb="6">
      <t>カンリ</t>
    </rPh>
    <rPh sb="6" eb="8">
      <t>カガク</t>
    </rPh>
    <rPh sb="8" eb="10">
      <t>ブッシツ</t>
    </rPh>
    <rPh sb="11" eb="13">
      <t>トウガイ</t>
    </rPh>
    <rPh sb="13" eb="16">
      <t>ジギョウショ</t>
    </rPh>
    <rPh sb="20" eb="22">
      <t>ウメタテ</t>
    </rPh>
    <rPh sb="22" eb="24">
      <t>ショブン</t>
    </rPh>
    <rPh sb="24" eb="25">
      <t>リョウ</t>
    </rPh>
    <phoneticPr fontId="2"/>
  </si>
  <si>
    <t>6:上記管理化学物質の廃棄物としての移動量の削減量</t>
    <rPh sb="2" eb="4">
      <t>ジョウキ</t>
    </rPh>
    <rPh sb="4" eb="6">
      <t>カンリ</t>
    </rPh>
    <rPh sb="6" eb="8">
      <t>カガク</t>
    </rPh>
    <rPh sb="8" eb="10">
      <t>ブッシツ</t>
    </rPh>
    <rPh sb="11" eb="14">
      <t>ハイキブツ</t>
    </rPh>
    <rPh sb="18" eb="20">
      <t>イドウ</t>
    </rPh>
    <rPh sb="20" eb="21">
      <t>リョウ</t>
    </rPh>
    <phoneticPr fontId="2"/>
  </si>
  <si>
    <t>7:上記管理化学物質の製造量の削減量</t>
    <rPh sb="2" eb="4">
      <t>ジョウキ</t>
    </rPh>
    <rPh sb="4" eb="6">
      <t>カンリ</t>
    </rPh>
    <rPh sb="6" eb="8">
      <t>カガク</t>
    </rPh>
    <rPh sb="8" eb="10">
      <t>ブッシツ</t>
    </rPh>
    <rPh sb="11" eb="13">
      <t>セイゾウ</t>
    </rPh>
    <rPh sb="13" eb="14">
      <t>リョウ</t>
    </rPh>
    <phoneticPr fontId="2"/>
  </si>
  <si>
    <t>8:上記管理化学物質の使用量の削減量</t>
    <rPh sb="2" eb="4">
      <t>ジョウキ</t>
    </rPh>
    <rPh sb="4" eb="6">
      <t>カンリ</t>
    </rPh>
    <rPh sb="6" eb="8">
      <t>カガク</t>
    </rPh>
    <rPh sb="8" eb="10">
      <t>ブッシツ</t>
    </rPh>
    <rPh sb="11" eb="14">
      <t>シヨウリョウ</t>
    </rPh>
    <phoneticPr fontId="2"/>
  </si>
  <si>
    <t>9:上記管理化学物質の単位使用量当たりの大気への排出量の削減量</t>
    <rPh sb="2" eb="4">
      <t>ジョウキ</t>
    </rPh>
    <rPh sb="4" eb="6">
      <t>カンリ</t>
    </rPh>
    <rPh sb="6" eb="8">
      <t>カガク</t>
    </rPh>
    <rPh sb="8" eb="10">
      <t>ブッシツ</t>
    </rPh>
    <rPh sb="11" eb="13">
      <t>タンイ</t>
    </rPh>
    <rPh sb="13" eb="16">
      <t>シヨウリョウ</t>
    </rPh>
    <rPh sb="16" eb="17">
      <t>ア</t>
    </rPh>
    <rPh sb="20" eb="22">
      <t>タイキ</t>
    </rPh>
    <rPh sb="24" eb="26">
      <t>ハイシュツ</t>
    </rPh>
    <rPh sb="26" eb="27">
      <t>リョウ</t>
    </rPh>
    <phoneticPr fontId="2"/>
  </si>
  <si>
    <t>10:上記管理化学物質の単位使用量当たりの公共用水域への排出量の削減量</t>
    <rPh sb="3" eb="5">
      <t>ジョウキ</t>
    </rPh>
    <rPh sb="5" eb="7">
      <t>カンリ</t>
    </rPh>
    <rPh sb="7" eb="9">
      <t>カガク</t>
    </rPh>
    <rPh sb="9" eb="11">
      <t>ブッシツ</t>
    </rPh>
    <rPh sb="12" eb="14">
      <t>タンイ</t>
    </rPh>
    <rPh sb="14" eb="17">
      <t>シヨウリョウ</t>
    </rPh>
    <rPh sb="17" eb="18">
      <t>ア</t>
    </rPh>
    <rPh sb="21" eb="24">
      <t>コウキョウヨウ</t>
    </rPh>
    <rPh sb="24" eb="26">
      <t>スイイキ</t>
    </rPh>
    <rPh sb="28" eb="30">
      <t>ハイシュツ</t>
    </rPh>
    <rPh sb="30" eb="31">
      <t>リョウ</t>
    </rPh>
    <phoneticPr fontId="2"/>
  </si>
  <si>
    <t>11:上記管理化学物質の単位使用量当たりの当該事業所の土壌への排出量の削減量</t>
    <rPh sb="3" eb="5">
      <t>ジョウキ</t>
    </rPh>
    <rPh sb="5" eb="7">
      <t>カンリ</t>
    </rPh>
    <rPh sb="7" eb="9">
      <t>カガク</t>
    </rPh>
    <rPh sb="9" eb="11">
      <t>ブッシツ</t>
    </rPh>
    <rPh sb="12" eb="14">
      <t>タンイ</t>
    </rPh>
    <rPh sb="14" eb="17">
      <t>シヨウリョウ</t>
    </rPh>
    <rPh sb="17" eb="18">
      <t>ア</t>
    </rPh>
    <rPh sb="21" eb="23">
      <t>トウガイ</t>
    </rPh>
    <rPh sb="23" eb="26">
      <t>ジギョウショ</t>
    </rPh>
    <rPh sb="27" eb="29">
      <t>ドジョウ</t>
    </rPh>
    <rPh sb="31" eb="33">
      <t>ハイシュツ</t>
    </rPh>
    <rPh sb="33" eb="34">
      <t>リョウ</t>
    </rPh>
    <phoneticPr fontId="2"/>
  </si>
  <si>
    <t>12:上記管理化学物質の単位使用量当たりの当該事業所における埋立処分量の削減量</t>
    <rPh sb="3" eb="5">
      <t>ジョウキ</t>
    </rPh>
    <rPh sb="5" eb="7">
      <t>カンリ</t>
    </rPh>
    <rPh sb="7" eb="9">
      <t>カガク</t>
    </rPh>
    <rPh sb="9" eb="11">
      <t>ブッシツ</t>
    </rPh>
    <rPh sb="12" eb="14">
      <t>タンイ</t>
    </rPh>
    <rPh sb="14" eb="17">
      <t>シヨウリョウ</t>
    </rPh>
    <rPh sb="17" eb="18">
      <t>ア</t>
    </rPh>
    <rPh sb="21" eb="23">
      <t>トウガイ</t>
    </rPh>
    <rPh sb="23" eb="26">
      <t>ジギョウショ</t>
    </rPh>
    <rPh sb="30" eb="32">
      <t>ウメタテ</t>
    </rPh>
    <rPh sb="32" eb="34">
      <t>ショブン</t>
    </rPh>
    <rPh sb="34" eb="35">
      <t>リョウ</t>
    </rPh>
    <phoneticPr fontId="2"/>
  </si>
  <si>
    <t>13:上記管理化学物質の単位使用量当たりの下水道への移動量の削減量</t>
    <rPh sb="3" eb="5">
      <t>ジョウキ</t>
    </rPh>
    <rPh sb="5" eb="7">
      <t>カンリ</t>
    </rPh>
    <rPh sb="7" eb="9">
      <t>カガク</t>
    </rPh>
    <rPh sb="9" eb="11">
      <t>ブッシツ</t>
    </rPh>
    <rPh sb="12" eb="14">
      <t>タンイ</t>
    </rPh>
    <rPh sb="14" eb="17">
      <t>シヨウリョウ</t>
    </rPh>
    <rPh sb="17" eb="18">
      <t>ア</t>
    </rPh>
    <rPh sb="21" eb="24">
      <t>ゲスイドウ</t>
    </rPh>
    <rPh sb="26" eb="28">
      <t>イドウ</t>
    </rPh>
    <rPh sb="28" eb="29">
      <t>リョウ</t>
    </rPh>
    <phoneticPr fontId="2"/>
  </si>
  <si>
    <t>14:上記管理化学物質の単位使用量当たりの廃棄物としての移動量の削減量</t>
    <rPh sb="3" eb="5">
      <t>ジョウキ</t>
    </rPh>
    <rPh sb="5" eb="7">
      <t>カンリ</t>
    </rPh>
    <rPh sb="7" eb="9">
      <t>カガク</t>
    </rPh>
    <rPh sb="9" eb="11">
      <t>ブッシツ</t>
    </rPh>
    <rPh sb="12" eb="14">
      <t>タンイ</t>
    </rPh>
    <rPh sb="14" eb="17">
      <t>シヨウリョウ</t>
    </rPh>
    <rPh sb="17" eb="18">
      <t>ア</t>
    </rPh>
    <rPh sb="21" eb="24">
      <t>ハイキブツ</t>
    </rPh>
    <rPh sb="28" eb="30">
      <t>イドウ</t>
    </rPh>
    <rPh sb="30" eb="31">
      <t>リョウ</t>
    </rPh>
    <phoneticPr fontId="2"/>
  </si>
  <si>
    <t>15:製品の単位生産量当たりの上記管理化学物質の使用量（原単位）の削減量</t>
    <rPh sb="3" eb="5">
      <t>セイヒン</t>
    </rPh>
    <rPh sb="6" eb="8">
      <t>タンイ</t>
    </rPh>
    <rPh sb="8" eb="10">
      <t>セイサン</t>
    </rPh>
    <rPh sb="10" eb="11">
      <t>リョウ</t>
    </rPh>
    <rPh sb="11" eb="12">
      <t>ア</t>
    </rPh>
    <rPh sb="15" eb="17">
      <t>ジョウキ</t>
    </rPh>
    <rPh sb="17" eb="19">
      <t>カンリ</t>
    </rPh>
    <rPh sb="19" eb="21">
      <t>カガク</t>
    </rPh>
    <rPh sb="21" eb="23">
      <t>ブッシツ</t>
    </rPh>
    <rPh sb="24" eb="27">
      <t>シヨウリョウ</t>
    </rPh>
    <rPh sb="28" eb="31">
      <t>ゲンタンイ</t>
    </rPh>
    <phoneticPr fontId="2"/>
  </si>
  <si>
    <t>16:製品の単位生産量当たりの上記管理化学物質の大気への排出量（原単位）の削減量</t>
    <rPh sb="3" eb="5">
      <t>セイヒン</t>
    </rPh>
    <rPh sb="6" eb="8">
      <t>タンイ</t>
    </rPh>
    <rPh sb="8" eb="10">
      <t>セイサン</t>
    </rPh>
    <rPh sb="10" eb="11">
      <t>リョウ</t>
    </rPh>
    <rPh sb="11" eb="12">
      <t>ア</t>
    </rPh>
    <rPh sb="15" eb="17">
      <t>ジョウキ</t>
    </rPh>
    <rPh sb="17" eb="19">
      <t>カンリ</t>
    </rPh>
    <rPh sb="19" eb="21">
      <t>カガク</t>
    </rPh>
    <rPh sb="21" eb="23">
      <t>ブッシツ</t>
    </rPh>
    <rPh sb="24" eb="26">
      <t>タイキ</t>
    </rPh>
    <rPh sb="28" eb="30">
      <t>ハイシュツ</t>
    </rPh>
    <rPh sb="30" eb="31">
      <t>リョウ</t>
    </rPh>
    <rPh sb="32" eb="35">
      <t>ゲンタンイ</t>
    </rPh>
    <phoneticPr fontId="2"/>
  </si>
  <si>
    <t>17:製品の単位生産量当たりの上記管理化学物質の公共用水域への排出量（原単位）の削減量</t>
    <rPh sb="3" eb="5">
      <t>セイヒン</t>
    </rPh>
    <rPh sb="6" eb="8">
      <t>タンイ</t>
    </rPh>
    <rPh sb="8" eb="10">
      <t>セイサン</t>
    </rPh>
    <rPh sb="10" eb="11">
      <t>リョウ</t>
    </rPh>
    <rPh sb="11" eb="12">
      <t>ア</t>
    </rPh>
    <rPh sb="15" eb="17">
      <t>ジョウキ</t>
    </rPh>
    <rPh sb="17" eb="19">
      <t>カンリ</t>
    </rPh>
    <rPh sb="19" eb="21">
      <t>カガク</t>
    </rPh>
    <rPh sb="21" eb="23">
      <t>ブッシツ</t>
    </rPh>
    <rPh sb="24" eb="27">
      <t>コウキョウヨウ</t>
    </rPh>
    <rPh sb="27" eb="29">
      <t>スイイキ</t>
    </rPh>
    <rPh sb="31" eb="33">
      <t>ハイシュツ</t>
    </rPh>
    <rPh sb="33" eb="34">
      <t>リョウ</t>
    </rPh>
    <rPh sb="35" eb="38">
      <t>ゲンタンイ</t>
    </rPh>
    <phoneticPr fontId="2"/>
  </si>
  <si>
    <t>18:製品の単位生産量当たりの上記管理化学物質の土壌への排出量（原単位）の削減量</t>
    <rPh sb="3" eb="5">
      <t>セイヒン</t>
    </rPh>
    <rPh sb="6" eb="8">
      <t>タンイ</t>
    </rPh>
    <rPh sb="8" eb="10">
      <t>セイサン</t>
    </rPh>
    <rPh sb="10" eb="11">
      <t>リョウ</t>
    </rPh>
    <rPh sb="11" eb="12">
      <t>ア</t>
    </rPh>
    <rPh sb="15" eb="17">
      <t>ジョウキ</t>
    </rPh>
    <rPh sb="17" eb="19">
      <t>カンリ</t>
    </rPh>
    <rPh sb="19" eb="21">
      <t>カガク</t>
    </rPh>
    <rPh sb="21" eb="23">
      <t>ブッシツ</t>
    </rPh>
    <rPh sb="24" eb="26">
      <t>ドジョウ</t>
    </rPh>
    <rPh sb="28" eb="30">
      <t>ハイシュツ</t>
    </rPh>
    <rPh sb="30" eb="31">
      <t>リョウ</t>
    </rPh>
    <rPh sb="32" eb="35">
      <t>ゲンタンイ</t>
    </rPh>
    <phoneticPr fontId="2"/>
  </si>
  <si>
    <t>19:製品の単位生産量当たりの上記管理化学物質の埋立処分量（原単位）の削減量</t>
    <rPh sb="3" eb="5">
      <t>セイヒン</t>
    </rPh>
    <rPh sb="6" eb="8">
      <t>タンイ</t>
    </rPh>
    <rPh sb="8" eb="10">
      <t>セイサン</t>
    </rPh>
    <rPh sb="10" eb="11">
      <t>リョウ</t>
    </rPh>
    <rPh sb="11" eb="12">
      <t>ア</t>
    </rPh>
    <rPh sb="15" eb="17">
      <t>ジョウキ</t>
    </rPh>
    <rPh sb="17" eb="19">
      <t>カンリ</t>
    </rPh>
    <rPh sb="19" eb="21">
      <t>カガク</t>
    </rPh>
    <rPh sb="21" eb="23">
      <t>ブッシツ</t>
    </rPh>
    <rPh sb="24" eb="26">
      <t>ウメタテ</t>
    </rPh>
    <rPh sb="26" eb="28">
      <t>ショブン</t>
    </rPh>
    <rPh sb="28" eb="29">
      <t>リョウ</t>
    </rPh>
    <rPh sb="30" eb="33">
      <t>ゲンタンイ</t>
    </rPh>
    <phoneticPr fontId="2"/>
  </si>
  <si>
    <t>20:製品の単位生産量当たりの上記管理化学物質の下水道への移動量（原単位）の削減量</t>
    <rPh sb="3" eb="5">
      <t>セイヒン</t>
    </rPh>
    <rPh sb="6" eb="8">
      <t>タンイ</t>
    </rPh>
    <rPh sb="8" eb="10">
      <t>セイサン</t>
    </rPh>
    <rPh sb="10" eb="11">
      <t>リョウ</t>
    </rPh>
    <rPh sb="11" eb="12">
      <t>ア</t>
    </rPh>
    <rPh sb="15" eb="17">
      <t>ジョウキ</t>
    </rPh>
    <rPh sb="17" eb="19">
      <t>カンリ</t>
    </rPh>
    <rPh sb="19" eb="21">
      <t>カガク</t>
    </rPh>
    <rPh sb="21" eb="23">
      <t>ブッシツ</t>
    </rPh>
    <rPh sb="24" eb="27">
      <t>ゲスイドウ</t>
    </rPh>
    <rPh sb="29" eb="31">
      <t>イドウ</t>
    </rPh>
    <rPh sb="31" eb="32">
      <t>リョウ</t>
    </rPh>
    <rPh sb="33" eb="36">
      <t>ゲンタンイ</t>
    </rPh>
    <phoneticPr fontId="2"/>
  </si>
  <si>
    <t>21:製品の単位生産量当たりの上記管理化学物質の廃棄物としての移動量（原単位）の削減量</t>
    <rPh sb="3" eb="5">
      <t>セイヒン</t>
    </rPh>
    <rPh sb="6" eb="8">
      <t>タンイ</t>
    </rPh>
    <rPh sb="8" eb="10">
      <t>セイサン</t>
    </rPh>
    <rPh sb="10" eb="11">
      <t>リョウ</t>
    </rPh>
    <rPh sb="11" eb="12">
      <t>ア</t>
    </rPh>
    <rPh sb="15" eb="17">
      <t>ジョウキ</t>
    </rPh>
    <rPh sb="17" eb="19">
      <t>カンリ</t>
    </rPh>
    <rPh sb="19" eb="21">
      <t>カガク</t>
    </rPh>
    <rPh sb="21" eb="23">
      <t>ブッシツ</t>
    </rPh>
    <rPh sb="24" eb="27">
      <t>ハイキブツ</t>
    </rPh>
    <rPh sb="31" eb="33">
      <t>イドウ</t>
    </rPh>
    <rPh sb="33" eb="34">
      <t>リョウ</t>
    </rPh>
    <rPh sb="35" eb="38">
      <t>ゲンタンイ</t>
    </rPh>
    <phoneticPr fontId="2"/>
  </si>
  <si>
    <t>指標とする項目
　</t>
    <rPh sb="0" eb="2">
      <t>シヒョウ</t>
    </rPh>
    <rPh sb="5" eb="7">
      <t>コウモク</t>
    </rPh>
    <phoneticPr fontId="2"/>
  </si>
  <si>
    <t>物質名</t>
    <rPh sb="0" eb="2">
      <t>ブッシツ</t>
    </rPh>
    <rPh sb="2" eb="3">
      <t>メイ</t>
    </rPh>
    <phoneticPr fontId="2"/>
  </si>
  <si>
    <t>永年コ－ド</t>
    <rPh sb="0" eb="2">
      <t>エイネン</t>
    </rPh>
    <phoneticPr fontId="2"/>
  </si>
  <si>
    <t>亜鉛の水溶性化合物</t>
  </si>
  <si>
    <t>アクリルアミド</t>
  </si>
  <si>
    <t>アクリル酸エチル</t>
  </si>
  <si>
    <t>アクリル酸メチル</t>
  </si>
  <si>
    <t>アクリロニトリル</t>
  </si>
  <si>
    <t>アクロレイン</t>
  </si>
  <si>
    <t>アセトアルデヒド</t>
  </si>
  <si>
    <t>アニリン</t>
  </si>
  <si>
    <t>ジエチレントリアミン</t>
  </si>
  <si>
    <t>フィプロニル</t>
  </si>
  <si>
    <t>アミトロ－ル</t>
  </si>
  <si>
    <t>グルホシネ－ト</t>
  </si>
  <si>
    <t>アンチモン及びその化合物</t>
  </si>
  <si>
    <t>石綿</t>
  </si>
  <si>
    <t>イソプレン</t>
  </si>
  <si>
    <t>ビスフェノ－ルＡ</t>
  </si>
  <si>
    <t>ビスフェノ－ルＡ型エポキシ樹脂（液状のものに限る。）</t>
  </si>
  <si>
    <t>イミノクタジン</t>
  </si>
  <si>
    <t>キザロホップエチル</t>
  </si>
  <si>
    <t>フェノチオ－ル又はＭＣＰＡチオエチル</t>
  </si>
  <si>
    <t>ブタミホス</t>
  </si>
  <si>
    <t>ＥＰＮ</t>
  </si>
  <si>
    <t>ペンディメタリン</t>
  </si>
  <si>
    <t>モリネ－ト</t>
  </si>
  <si>
    <t>エチルベンゼン</t>
  </si>
  <si>
    <t>エチレンオキシド</t>
  </si>
  <si>
    <t>エチレンジアミン</t>
  </si>
  <si>
    <t>ジネブ</t>
  </si>
  <si>
    <t>マンネブ</t>
  </si>
  <si>
    <t>マンコゼブ又はマンゼブ</t>
  </si>
  <si>
    <t>ジクアトジブロミド又はジクワット</t>
  </si>
  <si>
    <t>フェナセチン</t>
  </si>
  <si>
    <t>エクロメゾ－ル</t>
  </si>
  <si>
    <t>エピクロロヒドリン</t>
  </si>
  <si>
    <t>酸化プロピレン</t>
  </si>
  <si>
    <t>カドミウム及びその化合物</t>
  </si>
  <si>
    <t>キシレン</t>
  </si>
  <si>
    <t>銀及びその水溶性化合物</t>
  </si>
  <si>
    <t>グルタルアルデヒド</t>
  </si>
  <si>
    <t>クロム及び三価クロム化合物</t>
  </si>
  <si>
    <t>六価クロム化合物</t>
  </si>
  <si>
    <t>アトラジン</t>
  </si>
  <si>
    <t>メトラクロ－ル</t>
  </si>
  <si>
    <t>塩化ビニル</t>
  </si>
  <si>
    <t>フルアジナム</t>
  </si>
  <si>
    <t>ジフェノコナゾ－ル</t>
  </si>
  <si>
    <t>クロロ酢酸</t>
  </si>
  <si>
    <t>プレチラクロ－ル</t>
  </si>
  <si>
    <t>アラクロ－ル</t>
  </si>
  <si>
    <t>ＨＣＦＣ－１４２ｂ</t>
  </si>
  <si>
    <t>ＨＣＦＣ－２２</t>
  </si>
  <si>
    <t>ＨＣＦＣ－１２４</t>
  </si>
  <si>
    <t>ＨＣＦＣ－１３３</t>
  </si>
  <si>
    <t>ＣＦＣ－１３</t>
  </si>
  <si>
    <t>塩化アリル</t>
  </si>
  <si>
    <t>イミベンコナゾ－ル</t>
  </si>
  <si>
    <t>クロロベンゼン</t>
  </si>
  <si>
    <t>ＣＦＣ－１１５</t>
  </si>
  <si>
    <t>クロロホルム</t>
  </si>
  <si>
    <t>塩化メチル</t>
  </si>
  <si>
    <t>ＭＣＰ又はＭＣＰＡ</t>
  </si>
  <si>
    <t>テニルクロ－ル</t>
  </si>
  <si>
    <t>コバルト及びその化合物</t>
  </si>
  <si>
    <t>エチレングリコ－ルモノエチルエ－テルアセテ－ト</t>
  </si>
  <si>
    <t>酢酸ビニル</t>
  </si>
  <si>
    <t>エチレングリコ－ルモノメチルエ－テルアセテ－ト</t>
  </si>
  <si>
    <t>フルバリネ－ト</t>
  </si>
  <si>
    <t>フェンバレレ－ト</t>
  </si>
  <si>
    <t>シペルメトリン</t>
  </si>
  <si>
    <t>カフェンストロ－ル</t>
  </si>
  <si>
    <t>四塩化炭素</t>
  </si>
  <si>
    <t>シクロヘキシルアミン</t>
  </si>
  <si>
    <t>塩化ビニリデン</t>
  </si>
  <si>
    <t>ＣＦＣ－１２</t>
  </si>
  <si>
    <t>プロピザミド</t>
  </si>
  <si>
    <t>ＣＦＣ－１１４</t>
  </si>
  <si>
    <t>ＨＣＦＣ－１２３</t>
  </si>
  <si>
    <t>フルスルファミド</t>
  </si>
  <si>
    <t>ベンゾフェナップ</t>
  </si>
  <si>
    <t>リニュロン</t>
  </si>
  <si>
    <t>２，４－Ｄ又は２，４－ＰＡ</t>
  </si>
  <si>
    <t>ＨＣＦＣ－１４１ｂ</t>
  </si>
  <si>
    <t>ＨＣＦＣ－２１</t>
  </si>
  <si>
    <t>プロパニル又はＤＣＰＡ</t>
  </si>
  <si>
    <t>Ｄ－Ｄ</t>
  </si>
  <si>
    <t>ピラゾキシフェン</t>
  </si>
  <si>
    <t>ピラゾレ－ト</t>
  </si>
  <si>
    <t>ジクロベニル又はＤＢＮ</t>
  </si>
  <si>
    <t>ＨＣＦＣ－２２５</t>
  </si>
  <si>
    <t>塩化メチレン</t>
  </si>
  <si>
    <t>ジチアノン</t>
  </si>
  <si>
    <t>イソプロチオラン</t>
  </si>
  <si>
    <t>エディフェンホス又はＥＤＤＰ</t>
  </si>
  <si>
    <t>チオメトン</t>
  </si>
  <si>
    <t>スルプロホス</t>
  </si>
  <si>
    <t>エチルチオメトン又はジスルホトン</t>
  </si>
  <si>
    <t>ホサロン</t>
  </si>
  <si>
    <t>プロチオホス</t>
  </si>
  <si>
    <t>メチダチオン又はＤＭＴＰ</t>
  </si>
  <si>
    <t>マラソン又はマラチオン</t>
  </si>
  <si>
    <t>ジメトエ－ト</t>
  </si>
  <si>
    <t>ジニトロトルエン</t>
  </si>
  <si>
    <t>ジフェニルアミン</t>
  </si>
  <si>
    <t>カルボスルファン</t>
  </si>
  <si>
    <t>ハロン－２４０２</t>
  </si>
  <si>
    <t>フェノチオカルブ</t>
  </si>
  <si>
    <t>トリクロルホン又はDＥＰ</t>
  </si>
  <si>
    <t>パラコ－ト又はパラコ－トジクロリド</t>
  </si>
  <si>
    <t>エスプロカルブ</t>
  </si>
  <si>
    <t>ｏ－トリジン</t>
  </si>
  <si>
    <t>フェントエ－ト又はＰＡＰ</t>
  </si>
  <si>
    <t>アイオキシニル</t>
  </si>
  <si>
    <t>水銀及びその化合物</t>
  </si>
  <si>
    <t>スチレン</t>
  </si>
  <si>
    <t>セレン及びその化合物</t>
  </si>
  <si>
    <t>ダイオキシン類</t>
  </si>
  <si>
    <t>ダゾメット</t>
  </si>
  <si>
    <t>チオ尿素</t>
  </si>
  <si>
    <t>ピラクロホス</t>
  </si>
  <si>
    <t>シアノホス又はＣＹＡＰ</t>
  </si>
  <si>
    <t>ダイアジノン</t>
  </si>
  <si>
    <t>ピリダフェンチオン</t>
  </si>
  <si>
    <t>キナルホス</t>
  </si>
  <si>
    <t>クロルピリホス</t>
  </si>
  <si>
    <t>イソキサチオン</t>
  </si>
  <si>
    <t>ジクロフェンチオン又はＥＣＰ</t>
  </si>
  <si>
    <t>バミドチオン</t>
  </si>
  <si>
    <t>フェンチオン又はＭＰＰ</t>
  </si>
  <si>
    <t>クロルピリホスメチル</t>
  </si>
  <si>
    <t>イプロベンホス又はＩＢＰ</t>
  </si>
  <si>
    <t>ヘキサメチレンテトラミン</t>
  </si>
  <si>
    <t>クロロタロニル又はＴＰＮ</t>
  </si>
  <si>
    <t>テトラクロロエチレン</t>
  </si>
  <si>
    <t>ＣＦＣ－１１２</t>
  </si>
  <si>
    <t>テトラヒドロメチル無水フタル酸</t>
  </si>
  <si>
    <t>テレフタル酸</t>
  </si>
  <si>
    <t>テレフタル酸ジメチル</t>
  </si>
  <si>
    <t>トリクロロエチレン</t>
  </si>
  <si>
    <t>ＣＦＣ－１１３</t>
  </si>
  <si>
    <t>クロロピクリン</t>
  </si>
  <si>
    <t>ケルセン又はジコホル</t>
  </si>
  <si>
    <t>トリクロピル</t>
  </si>
  <si>
    <t>ＣＦＣ－１１</t>
  </si>
  <si>
    <t>トリフルラリン</t>
  </si>
  <si>
    <t>ブロモホルム</t>
  </si>
  <si>
    <t>トルエン</t>
  </si>
  <si>
    <t>ナプロアニリド</t>
  </si>
  <si>
    <t>ニッケル</t>
  </si>
  <si>
    <t>ニッケル化合物</t>
  </si>
  <si>
    <t>ニトロベンゼン</t>
  </si>
  <si>
    <t>二硫化炭素</t>
  </si>
  <si>
    <t>シメトリン</t>
  </si>
  <si>
    <t>オキシン銅又は有機銅</t>
  </si>
  <si>
    <t>クロフェンチジン</t>
  </si>
  <si>
    <t>エチオン</t>
  </si>
  <si>
    <t>ジラム</t>
  </si>
  <si>
    <t>ポリカ－バメ－ト</t>
  </si>
  <si>
    <t>砒素及びその無機化合物</t>
  </si>
  <si>
    <t>ヒドラジン</t>
  </si>
  <si>
    <t>ヒドロキノン</t>
  </si>
  <si>
    <t>ビテルタノ－ル</t>
  </si>
  <si>
    <t>ピペラジン</t>
  </si>
  <si>
    <t>ピリジン</t>
  </si>
  <si>
    <t>カテコ－ル</t>
  </si>
  <si>
    <t>ペルメトリン</t>
  </si>
  <si>
    <t>ブプロフェジン</t>
  </si>
  <si>
    <t>テブフェノジド</t>
  </si>
  <si>
    <t>ベノミル</t>
  </si>
  <si>
    <t>シハロホップブチル</t>
  </si>
  <si>
    <t>フェンピロキシメ－ト</t>
  </si>
  <si>
    <t>プロパルギット又はＢＰＰＳ</t>
  </si>
  <si>
    <t>ピリダベン</t>
  </si>
  <si>
    <t>テブフェンピラド</t>
  </si>
  <si>
    <t>ふっ化水素及びその水溶性塩</t>
  </si>
  <si>
    <t>プロピネブ</t>
  </si>
  <si>
    <t>ハロン－１２１１</t>
  </si>
  <si>
    <t>ハロン－１３０１</t>
  </si>
  <si>
    <t>臭化メチル</t>
  </si>
  <si>
    <t>酸化フェンブタスズ</t>
  </si>
  <si>
    <t>クロレンド酸</t>
  </si>
  <si>
    <t>エンドスルファン又はベンゾエピン</t>
  </si>
  <si>
    <t>ヘキサメチレンジアミン</t>
  </si>
  <si>
    <t>ベリリウム及びその化合物</t>
  </si>
  <si>
    <t>塩化ベンジル</t>
  </si>
  <si>
    <t>ベンズアルデヒド</t>
  </si>
  <si>
    <t>ベンゼン</t>
  </si>
  <si>
    <t>メフェナセット</t>
  </si>
  <si>
    <t>キントゼン又はＰＣＮＢ</t>
  </si>
  <si>
    <t>ＰＣＢ</t>
  </si>
  <si>
    <t>ホルムアルデヒド</t>
  </si>
  <si>
    <t>マンガン及びその化合物</t>
  </si>
  <si>
    <t>無水フタル酸</t>
  </si>
  <si>
    <t>メタクリル酸</t>
  </si>
  <si>
    <t>メタクリル酸メチル</t>
  </si>
  <si>
    <t>フェリムゾン</t>
  </si>
  <si>
    <t>イソプロカルブ又はＭＩＰＣ</t>
  </si>
  <si>
    <t>プロポキスル又はＰＨＣ</t>
  </si>
  <si>
    <t>カルボフラン</t>
  </si>
  <si>
    <t>XＭＣ</t>
  </si>
  <si>
    <t>カルバリル又はＮＡＣ</t>
  </si>
  <si>
    <t>フェノブカルブ又はＢＰＭＣ</t>
  </si>
  <si>
    <t>ハロスルフロンメチル</t>
  </si>
  <si>
    <t>アミトラズ</t>
  </si>
  <si>
    <t>カ－バム</t>
  </si>
  <si>
    <t>ジメピペレ－ト</t>
  </si>
  <si>
    <t>ｍ－トリレンジイソシアネ－ト</t>
  </si>
  <si>
    <t>ピリブチカルブ</t>
  </si>
  <si>
    <t>メトキサレン</t>
  </si>
  <si>
    <t>モリブデン及びその化合物</t>
  </si>
  <si>
    <t>クロルフェンビンホス又はＣＶＰ</t>
  </si>
  <si>
    <t>ジメチルビンホス</t>
  </si>
  <si>
    <t>ナレド又はＢＲＰ</t>
  </si>
  <si>
    <t>モノクロトホス</t>
  </si>
  <si>
    <t>アントラセン</t>
  </si>
  <si>
    <t>クロロプレン</t>
  </si>
  <si>
    <t>ジアニシジン</t>
  </si>
  <si>
    <t>クロトンアルデヒド</t>
  </si>
  <si>
    <t>メラミン</t>
  </si>
  <si>
    <t>イソホロン</t>
  </si>
  <si>
    <t>ナフタレン</t>
  </si>
  <si>
    <t>トリエタノ－ルアミン</t>
  </si>
  <si>
    <t>二－ナフト－ル</t>
  </si>
  <si>
    <t>メチルエチルケトン</t>
  </si>
  <si>
    <t>フルフリルアルコ－ル</t>
  </si>
  <si>
    <t>メチルアルコ－ル</t>
  </si>
  <si>
    <t>ｏ－ニトロトルエン</t>
  </si>
  <si>
    <t>ｍ－ニトロトルエン</t>
  </si>
  <si>
    <t>ｐ－ニトロトルエン</t>
  </si>
  <si>
    <t>メチルイソブチルケトン</t>
  </si>
  <si>
    <t>硫酸ジメチル</t>
  </si>
  <si>
    <t>物質名 *１</t>
  </si>
  <si>
    <t>特定第一種指定化学物質 *２</t>
  </si>
  <si>
    <t>規則番号</t>
    <rPh sb="0" eb="2">
      <t>キソク</t>
    </rPh>
    <rPh sb="2" eb="4">
      <t>バンゴウ</t>
    </rPh>
    <phoneticPr fontId="2"/>
  </si>
  <si>
    <t>政令（規則）
番号（年月施行）</t>
    <rPh sb="0" eb="2">
      <t>セイレイ</t>
    </rPh>
    <rPh sb="3" eb="5">
      <t>キソク</t>
    </rPh>
    <rPh sb="7" eb="9">
      <t>バンゴウ</t>
    </rPh>
    <rPh sb="10" eb="11">
      <t>ネン</t>
    </rPh>
    <rPh sb="11" eb="12">
      <t>ツキ</t>
    </rPh>
    <rPh sb="12" eb="14">
      <t>シコウ</t>
    </rPh>
    <phoneticPr fontId="2"/>
  </si>
  <si>
    <t>○</t>
  </si>
  <si>
    <t>シマジン又はＣＡＴ</t>
  </si>
  <si>
    <t>チオベンカルブ又はベンチオカ－ブ</t>
  </si>
  <si>
    <t>ジウロン又はＤＣＭＵ</t>
  </si>
  <si>
    <t>フェニトロチオン又はＭＥＰ</t>
  </si>
  <si>
    <t>チウラム又はチラム</t>
  </si>
  <si>
    <t>ジクロルボス又はＤＤＶＰ</t>
  </si>
  <si>
    <t>5:上記管理化学物質の下水道へ移動量の削減量</t>
    <rPh sb="2" eb="4">
      <t>ジョウキ</t>
    </rPh>
    <rPh sb="4" eb="6">
      <t>カンリ</t>
    </rPh>
    <rPh sb="6" eb="8">
      <t>カガク</t>
    </rPh>
    <rPh sb="8" eb="10">
      <t>ブッシツ</t>
    </rPh>
    <rPh sb="11" eb="14">
      <t>ゲスイドウ</t>
    </rPh>
    <rPh sb="15" eb="17">
      <t>イドウ</t>
    </rPh>
    <rPh sb="17" eb="18">
      <t>リョウ</t>
    </rPh>
    <phoneticPr fontId="2"/>
  </si>
  <si>
    <t>リスクコミュニケーションの推進</t>
    <rPh sb="13" eb="15">
      <t>スイシン</t>
    </rPh>
    <phoneticPr fontId="2"/>
  </si>
  <si>
    <t>（ふりがな）</t>
    <phoneticPr fontId="2"/>
  </si>
  <si>
    <t>青色のセルに必要事項を記入して下さい。</t>
    <rPh sb="0" eb="2">
      <t>アオイロ</t>
    </rPh>
    <rPh sb="6" eb="8">
      <t>ヒツヨウ</t>
    </rPh>
    <rPh sb="8" eb="10">
      <t>ジコウ</t>
    </rPh>
    <rPh sb="11" eb="13">
      <t>キニュウ</t>
    </rPh>
    <rPh sb="15" eb="16">
      <t>クダ</t>
    </rPh>
    <phoneticPr fontId="2"/>
  </si>
  <si>
    <t>ジチアノン</t>
    <phoneticPr fontId="2"/>
  </si>
  <si>
    <t>イソプロチオラン</t>
    <phoneticPr fontId="2"/>
  </si>
  <si>
    <t>プロフェノホス</t>
    <phoneticPr fontId="2"/>
  </si>
  <si>
    <t>テブフェノジド</t>
    <phoneticPr fontId="2"/>
  </si>
  <si>
    <t>シハロホップブチル</t>
    <phoneticPr fontId="2"/>
  </si>
  <si>
    <t>ウレタン</t>
    <phoneticPr fontId="2"/>
  </si>
  <si>
    <t>別紙のとおり</t>
  </si>
  <si>
    <t>例　指標とする項目が「化学物質の排出量」の場合　［（基準年度の排出量－当該年度の排出量）/基準年度の排出量］×100%</t>
    <rPh sb="0" eb="1">
      <t>レイ</t>
    </rPh>
    <rPh sb="2" eb="4">
      <t>シヒョウ</t>
    </rPh>
    <rPh sb="7" eb="9">
      <t>コウモク</t>
    </rPh>
    <rPh sb="11" eb="13">
      <t>カガク</t>
    </rPh>
    <rPh sb="13" eb="15">
      <t>ブッシツ</t>
    </rPh>
    <rPh sb="16" eb="18">
      <t>ハイシュツ</t>
    </rPh>
    <rPh sb="18" eb="19">
      <t>リョウ</t>
    </rPh>
    <rPh sb="21" eb="23">
      <t>バアイ</t>
    </rPh>
    <rPh sb="26" eb="28">
      <t>キジュン</t>
    </rPh>
    <rPh sb="28" eb="30">
      <t>ネンド</t>
    </rPh>
    <rPh sb="31" eb="33">
      <t>ハイシュツ</t>
    </rPh>
    <rPh sb="33" eb="34">
      <t>リョウ</t>
    </rPh>
    <rPh sb="35" eb="37">
      <t>トウガイ</t>
    </rPh>
    <rPh sb="37" eb="39">
      <t>ネンド</t>
    </rPh>
    <rPh sb="40" eb="42">
      <t>ハイシュツ</t>
    </rPh>
    <rPh sb="42" eb="43">
      <t>リョウ</t>
    </rPh>
    <rPh sb="45" eb="47">
      <t>キジュン</t>
    </rPh>
    <rPh sb="47" eb="49">
      <t>ネンド</t>
    </rPh>
    <rPh sb="50" eb="52">
      <t>ハイシュツ</t>
    </rPh>
    <rPh sb="52" eb="53">
      <t>リョウ</t>
    </rPh>
    <phoneticPr fontId="2"/>
  </si>
  <si>
    <t>部署名</t>
    <rPh sb="0" eb="2">
      <t>ブショ</t>
    </rPh>
    <rPh sb="2" eb="3">
      <t>メイ</t>
    </rPh>
    <phoneticPr fontId="2"/>
  </si>
  <si>
    <t>電子ﾒｰﾙｱﾄﾞﾚｽ</t>
    <rPh sb="0" eb="2">
      <t>デンシ</t>
    </rPh>
    <phoneticPr fontId="2"/>
  </si>
  <si>
    <t>アクリル酸及びその水溶性塩</t>
  </si>
  <si>
    <t>アセトンシアノヒドリン</t>
  </si>
  <si>
    <t>アセナフテン</t>
  </si>
  <si>
    <t>クロリダゾン</t>
  </si>
  <si>
    <t>メトリブジン</t>
  </si>
  <si>
    <t>メタミトロン</t>
  </si>
  <si>
    <t>アリルアルコール</t>
  </si>
  <si>
    <t>ビフェナゼート</t>
  </si>
  <si>
    <t>フルトラニル</t>
  </si>
  <si>
    <t>インジウム及びその化合物</t>
  </si>
  <si>
    <t>モリネート</t>
  </si>
  <si>
    <t>アラニカルブ</t>
  </si>
  <si>
    <t>ホスチアゼート</t>
  </si>
  <si>
    <t>エチレングリコールモノエチルエーテル</t>
  </si>
  <si>
    <t>エチレングリコールモノメチルエーテル</t>
  </si>
  <si>
    <t>エトフェンプロックス</t>
  </si>
  <si>
    <t>キノリン</t>
  </si>
  <si>
    <t>クメン</t>
  </si>
  <si>
    <t>グリオキサール</t>
  </si>
  <si>
    <t>クレゾール</t>
  </si>
  <si>
    <t>クロロアニリン</t>
  </si>
  <si>
    <t>シアナジン</t>
  </si>
  <si>
    <t>トルフェンピラド</t>
  </si>
  <si>
    <t>ジフェノコナゾール</t>
  </si>
  <si>
    <t>プレチラクロール</t>
  </si>
  <si>
    <t>アラクロール</t>
  </si>
  <si>
    <t>メコプロップ</t>
  </si>
  <si>
    <t>フェントラザミド</t>
  </si>
  <si>
    <t>テブコナゾール</t>
  </si>
  <si>
    <t>クミルロン</t>
  </si>
  <si>
    <t>エチレングリコールモノエチルエーテルアセテート</t>
  </si>
  <si>
    <t>エチレングリコールモノメチルエーテルアセテート</t>
  </si>
  <si>
    <t>シモキサニル</t>
  </si>
  <si>
    <t>ピリミホスメチル</t>
  </si>
  <si>
    <t>チオベンカルブ又はベンチオカーブ</t>
  </si>
  <si>
    <t>カフェンストロール</t>
  </si>
  <si>
    <t>カルタップ</t>
  </si>
  <si>
    <t>テトラメトリン</t>
  </si>
  <si>
    <t>ジクロロアニリン</t>
  </si>
  <si>
    <t>プロピコナゾール</t>
  </si>
  <si>
    <t>オキサジクロメホン</t>
  </si>
  <si>
    <t>ジクロロベンゼン</t>
  </si>
  <si>
    <t>ジシクロペンタジエン</t>
  </si>
  <si>
    <t>ジメトエート</t>
  </si>
  <si>
    <t>ジブロモクロロメタン</t>
  </si>
  <si>
    <t>アセフェート</t>
  </si>
  <si>
    <t>チオシクラム</t>
  </si>
  <si>
    <t>ジメチルアミン</t>
  </si>
  <si>
    <t>ジメチルジスルフィド</t>
  </si>
  <si>
    <t>ベンフラカルブ</t>
  </si>
  <si>
    <t>パラコート又はパラコートジクロリド</t>
  </si>
  <si>
    <t>チオファネートメチル</t>
  </si>
  <si>
    <t>水素化テルフェニル</t>
  </si>
  <si>
    <t>デカブロモジフェニルエーテル</t>
  </si>
  <si>
    <t>デカノール</t>
  </si>
  <si>
    <t>ジスルフィラム</t>
  </si>
  <si>
    <t>フサライド</t>
  </si>
  <si>
    <t>テフルトリン</t>
  </si>
  <si>
    <t>チオジカルブ</t>
  </si>
  <si>
    <t>ドデシル硫酸ナトリウム</t>
  </si>
  <si>
    <t>トリエチルアミン</t>
  </si>
  <si>
    <t>トリクロロベンゼン</t>
  </si>
  <si>
    <t>トリブチルアミン</t>
  </si>
  <si>
    <t>トリレンジイソシアネート</t>
  </si>
  <si>
    <t>トルイジン</t>
  </si>
  <si>
    <t>ニトロメタン</t>
  </si>
  <si>
    <t>バナジウム化合物</t>
  </si>
  <si>
    <t>ポリカーバメート</t>
  </si>
  <si>
    <t>カズサホス</t>
  </si>
  <si>
    <t>ビフェニル</t>
  </si>
  <si>
    <t>カテコール</t>
  </si>
  <si>
    <t>フェニレンジアミン</t>
  </si>
  <si>
    <t>フェノール</t>
  </si>
  <si>
    <t>ジアフェンチウロン</t>
  </si>
  <si>
    <t>オキサジアゾン</t>
  </si>
  <si>
    <t>ブタクロール</t>
  </si>
  <si>
    <t>ブロモジクロロメタン</t>
  </si>
  <si>
    <t>ベタナフトール</t>
  </si>
  <si>
    <t>ペルオキソ二硫酸の水溶性塩</t>
  </si>
  <si>
    <t>ベンゾフェノン</t>
  </si>
  <si>
    <t>ペンタクロロフェノール</t>
  </si>
  <si>
    <t>ほう素化合物</t>
  </si>
  <si>
    <t>アゾキシストロビン</t>
  </si>
  <si>
    <t>カーバム</t>
  </si>
  <si>
    <t>メチルナフタレン</t>
  </si>
  <si>
    <t>メプロニル</t>
  </si>
  <si>
    <t>メソミル</t>
  </si>
  <si>
    <t>トリフロキシストロビン</t>
  </si>
  <si>
    <t>フェンメディファム</t>
  </si>
  <si>
    <t>りん化アルミニウム</t>
  </si>
  <si>
    <t>りん酸トリトリル</t>
  </si>
  <si>
    <t>りん酸トリフェニル</t>
  </si>
  <si>
    <t>シクロヘキサン</t>
  </si>
  <si>
    <t>　</t>
  </si>
  <si>
    <t>％の改善　　　　　（</t>
    <rPh sb="2" eb="4">
      <t>カイゼン</t>
    </rPh>
    <phoneticPr fontId="2"/>
  </si>
  <si>
    <t xml:space="preserve">                  　様</t>
    <rPh sb="19" eb="20">
      <t>サマ</t>
    </rPh>
    <phoneticPr fontId="2"/>
  </si>
  <si>
    <t>％</t>
    <phoneticPr fontId="2"/>
  </si>
  <si>
    <t>％</t>
    <phoneticPr fontId="2"/>
  </si>
  <si>
    <t>％</t>
    <phoneticPr fontId="2"/>
  </si>
  <si>
    <t>アクリル酸重合物</t>
  </si>
  <si>
    <t>アクリル酸ブチル</t>
  </si>
  <si>
    <t>アセチルアセトン</t>
  </si>
  <si>
    <t>プロベナゾール</t>
  </si>
  <si>
    <t>ホセチル又はホセチルアルミニウム</t>
  </si>
  <si>
    <t>安息香酸ベンジル</t>
  </si>
  <si>
    <t>アントラキノン</t>
  </si>
  <si>
    <t>イミノクタジン酢酸塩</t>
  </si>
  <si>
    <t>エチリデンノルボルネン</t>
  </si>
  <si>
    <t>エチルシクロヘキサン</t>
  </si>
  <si>
    <t>オキソリニック酸</t>
  </si>
  <si>
    <t>ブチルセロソルブ</t>
  </si>
  <si>
    <t>エチレンジアミン四酢酸並びにそのカリウム塩及びナトリウム塩</t>
  </si>
  <si>
    <t>シラフルオフェン</t>
  </si>
  <si>
    <t>塩素酸並びにそのカリウム塩及びナトリウム塩</t>
  </si>
  <si>
    <t>オクタブロモジフェニルエーテル</t>
  </si>
  <si>
    <t>オクタメチルシクロテトラシロキサン</t>
  </si>
  <si>
    <t>過酢酸</t>
  </si>
  <si>
    <t>グリホサート並びにそのアンモニウム塩、イソプロピルアミン塩、カリウム塩及びナトリウム塩</t>
  </si>
  <si>
    <t>トリクロサン</t>
  </si>
  <si>
    <t>フラメトピル</t>
  </si>
  <si>
    <t>チアジニル</t>
  </si>
  <si>
    <t>ジメテナミド</t>
  </si>
  <si>
    <t>メタゾスルフロン</t>
  </si>
  <si>
    <t>チアメトキサム</t>
  </si>
  <si>
    <t>アセタミプリド</t>
  </si>
  <si>
    <t>チアクロプリド</t>
  </si>
  <si>
    <t>テフリルトリオン</t>
  </si>
  <si>
    <t>ベンゾビシクロン</t>
  </si>
  <si>
    <t>ピリベンカルブ</t>
  </si>
  <si>
    <t>酢酸ヘキシル</t>
  </si>
  <si>
    <t>サリチル酸メチル</t>
  </si>
  <si>
    <t>ジイソプロピルナフタレン</t>
  </si>
  <si>
    <t>ジエタノールアミン</t>
  </si>
  <si>
    <t>ジエチレングリコールモノブチルエーテル</t>
  </si>
  <si>
    <t>シクロヘキセン</t>
  </si>
  <si>
    <t>イソチアニル</t>
  </si>
  <si>
    <t>トルクロホスメチル</t>
  </si>
  <si>
    <t>イプフェンカルバゾン</t>
  </si>
  <si>
    <t>プロシミドン</t>
  </si>
  <si>
    <t>フルオルイミド</t>
  </si>
  <si>
    <t>クロメプロップ</t>
  </si>
  <si>
    <t>クラリスロマイシン</t>
  </si>
  <si>
    <t>フルジオキソニル</t>
  </si>
  <si>
    <t>プロスルホカルブ</t>
  </si>
  <si>
    <t>チフルザミド</t>
  </si>
  <si>
    <t>ジベンジルエーテル</t>
  </si>
  <si>
    <t>オキシテトラサイクリン</t>
  </si>
  <si>
    <t>カルブチレート</t>
  </si>
  <si>
    <t>酢酸ゲラニル</t>
  </si>
  <si>
    <t>スピロメシフェン</t>
  </si>
  <si>
    <t>ペンチオピラド</t>
  </si>
  <si>
    <t>ペンフルフェン</t>
  </si>
  <si>
    <t>カンフェン</t>
  </si>
  <si>
    <t>フルベンジアミド</t>
  </si>
  <si>
    <t>ベンスルフロンメチル</t>
  </si>
  <si>
    <t>セリウム及びその化合物</t>
  </si>
  <si>
    <t>タリウム及びその化合物</t>
  </si>
  <si>
    <t>炭化けい素</t>
  </si>
  <si>
    <t>炭酸リチウム</t>
  </si>
  <si>
    <t>ストレプトマイシン</t>
  </si>
  <si>
    <t>スピノサド</t>
  </si>
  <si>
    <t>デシルアルデヒド</t>
  </si>
  <si>
    <t>四塩化アセチレン</t>
  </si>
  <si>
    <t>テトラヒドロフラン</t>
  </si>
  <si>
    <t>テトラフルオロエチレン</t>
  </si>
  <si>
    <t>テルル及びその化合物</t>
  </si>
  <si>
    <t>トリイソプロパノールアミン</t>
  </si>
  <si>
    <t>トリオクチルアミン</t>
  </si>
  <si>
    <t>キャプタン</t>
  </si>
  <si>
    <t>トリメチルアミン</t>
  </si>
  <si>
    <t>トリメチルベンゼン</t>
  </si>
  <si>
    <t>鉛及びその化合物</t>
  </si>
  <si>
    <t>ニトリロ三酢酸及びそのナトリウム塩</t>
  </si>
  <si>
    <t>パラホルムアルデヒド</t>
  </si>
  <si>
    <t>プロメトリン</t>
  </si>
  <si>
    <t>ヘリオトロピン</t>
  </si>
  <si>
    <t>フタル酸ジオクチル</t>
  </si>
  <si>
    <t>フタル酸ジブチル</t>
  </si>
  <si>
    <t>テブチウロン</t>
  </si>
  <si>
    <t>シフルメトフェン</t>
  </si>
  <si>
    <t>フルフラール</t>
  </si>
  <si>
    <t>クロルフェナピル</t>
  </si>
  <si>
    <t>クロラントラニリプロール</t>
  </si>
  <si>
    <t>アミスルブロム</t>
  </si>
  <si>
    <t>ヘキサン</t>
  </si>
  <si>
    <t>ヘキサンジヒドラジド</t>
  </si>
  <si>
    <t>ヘプタン</t>
  </si>
  <si>
    <t>無水酢酸</t>
  </si>
  <si>
    <t>オレオイルザルコシン</t>
  </si>
  <si>
    <t>メタムナトリウム塩</t>
  </si>
  <si>
    <t>ジメタメトリン</t>
  </si>
  <si>
    <t>ジノテフラン</t>
  </si>
  <si>
    <t>カルベンダジム</t>
  </si>
  <si>
    <t>メトミノストロビン</t>
  </si>
  <si>
    <t>りん酸トリブチル</t>
  </si>
  <si>
    <r>
      <t>ＰRTR法対象物質（</t>
    </r>
    <r>
      <rPr>
        <sz val="11"/>
        <rFont val="ＭＳ Ｐゴシック"/>
        <family val="3"/>
        <charset val="128"/>
      </rPr>
      <t>2023-)</t>
    </r>
    <rPh sb="4" eb="5">
      <t>ホウ</t>
    </rPh>
    <rPh sb="5" eb="7">
      <t>タイショウ</t>
    </rPh>
    <rPh sb="7" eb="9">
      <t>ブッシツ</t>
    </rPh>
    <phoneticPr fontId="2"/>
  </si>
  <si>
    <r>
      <t>条例対象物質(</t>
    </r>
    <r>
      <rPr>
        <sz val="11"/>
        <rFont val="ＭＳ Ｐゴシック"/>
        <family val="3"/>
        <charset val="128"/>
      </rPr>
      <t>2023-)</t>
    </r>
    <rPh sb="0" eb="2">
      <t>ジョウレイ</t>
    </rPh>
    <rPh sb="2" eb="4">
      <t>タイショウ</t>
    </rPh>
    <rPh sb="4" eb="6">
      <t>ブッシツ</t>
    </rPh>
    <phoneticPr fontId="2"/>
  </si>
  <si>
    <t>ＶＯＣ（揮発性有機化合物）</t>
    <rPh sb="4" eb="7">
      <t>キハツセイ</t>
    </rPh>
    <rPh sb="7" eb="9">
      <t>ユウキ</t>
    </rPh>
    <rPh sb="9" eb="11">
      <t>カゴウ</t>
    </rPh>
    <rPh sb="11" eb="12">
      <t>ブツ</t>
    </rPh>
    <phoneticPr fontId="2"/>
  </si>
  <si>
    <t>管理番号</t>
    <rPh sb="0" eb="4">
      <t>カンリバンゴウ</t>
    </rPh>
    <phoneticPr fontId="2"/>
  </si>
  <si>
    <t>アクリル酸２－（ジメチルアミノ）エチル</t>
  </si>
  <si>
    <t>２－アミノエタノール</t>
  </si>
  <si>
    <t>パラ－アミノフェノール</t>
  </si>
  <si>
    <t>１－アリルオキシ－２，３－エポキシプロパン</t>
  </si>
  <si>
    <t>直鎖アルキルベンゼンスルホン酸及びその塩（アルキル基の炭素数が１０から１４までのもの及びその混合物に限る。）</t>
  </si>
  <si>
    <t>３－イソシアナトメチル－３，５，５－トリメチルシクロヘキシル＝イソシアネート</t>
  </si>
  <si>
    <t>ビスフェノールＡ</t>
  </si>
  <si>
    <t>１，２－エポキシブタン</t>
  </si>
  <si>
    <t>塩化パラフィン（炭素数が１０から１３までのもの及びその混合物に限る。）</t>
  </si>
  <si>
    <t>１－オクタノール</t>
  </si>
  <si>
    <t>パラ－アルキルフェノール（アルキル基の炭素数が８のものに限る。）</t>
  </si>
  <si>
    <t>２，４－キシレノール</t>
  </si>
  <si>
    <t>２，６－キシレノール</t>
  </si>
  <si>
    <t>メトラクロール</t>
  </si>
  <si>
    <t>パラ－クロロフェノール</t>
  </si>
  <si>
    <t>クロロメタン</t>
  </si>
  <si>
    <t>４，４’－ジアミノジフェニルエーテル</t>
  </si>
  <si>
    <t>無機シアン化合物（錯塩及びシアン酸塩を除く。）</t>
  </si>
  <si>
    <t>１，４－ジオキサン</t>
  </si>
  <si>
    <t>１，２－ジクロロエタン</t>
  </si>
  <si>
    <t>３，３’－ジクロロ－４，４’－ジアミノジフェニルメタン</t>
  </si>
  <si>
    <t>イプロジオン</t>
  </si>
  <si>
    <t>１，２－ジクロロプロパン</t>
  </si>
  <si>
    <t>１，３－ジクロロプロペン</t>
  </si>
  <si>
    <t>ピラゾレート</t>
  </si>
  <si>
    <t>Ｎ，Ｎ－ジシクロヘキシルアミン</t>
  </si>
  <si>
    <t>ＣＩフルオレスセント２６０</t>
  </si>
  <si>
    <t>２，４－ジニトロフェノール</t>
  </si>
  <si>
    <t>２，６－ジ－ターシャリ－ブチル－４－クレゾール</t>
  </si>
  <si>
    <t>２，２－ジブロモ－２－シアノアセトアミド</t>
  </si>
  <si>
    <t>Ｎ，Ｎ－ジメチルアセトアミド</t>
  </si>
  <si>
    <t>Ｎ，Ｎ－ジメチルドデシルアミン</t>
  </si>
  <si>
    <t>Ｎ，Ｎ－ジメチルドデシルアミン＝Ｎ－オキシド</t>
  </si>
  <si>
    <t>トリクロルホン又はＤＥＰ</t>
  </si>
  <si>
    <t>Ｎ－（１，３－ジメチルブチル）－Ｎ’－フェニル－パラ－フェニレンジアミン</t>
  </si>
  <si>
    <t>Ｎ，Ｎ－ジメチルホルムアミド</t>
  </si>
  <si>
    <t>フェントエート又はＰＡＰ</t>
  </si>
  <si>
    <t>銅水溶性塩（錯塩を除く。）</t>
  </si>
  <si>
    <t>ノルマル－ドデシルアルコール</t>
  </si>
  <si>
    <t>１，１，１－トリクロロエタン</t>
  </si>
  <si>
    <t>１，１，２－トリクロロエタン</t>
  </si>
  <si>
    <t>２，４，６－トリクロロフェノール</t>
  </si>
  <si>
    <t>１，２，３－トリクロロプロパン</t>
  </si>
  <si>
    <t>オルト－ニトロアニリン</t>
  </si>
  <si>
    <t>パラ－ニトロクロロベンゼン</t>
  </si>
  <si>
    <t>ノルマル－ノニルアルコール</t>
  </si>
  <si>
    <t>アルキルフェノール（アルキル基の炭素数が９のものに限る。）</t>
  </si>
  <si>
    <t>４－ビニル－１－シクロヘキセン</t>
  </si>
  <si>
    <t>２－フェニルフェノール</t>
  </si>
  <si>
    <t>Ｎ－フェニルマレイミド</t>
  </si>
  <si>
    <t>１，３－ブタジエン</t>
  </si>
  <si>
    <t>フタル酸ビス（２－エチルヘキシル）</t>
  </si>
  <si>
    <t>フタル酸ブチル＝ベンジル</t>
  </si>
  <si>
    <t>２－ブテナール</t>
  </si>
  <si>
    <t>ブロマシル</t>
  </si>
  <si>
    <t>１－ブロモプロパン</t>
  </si>
  <si>
    <t>２－ブロモプロパン</t>
  </si>
  <si>
    <t>ヘキサデシルトリメチルアンモニウム＝クロリド</t>
  </si>
  <si>
    <t>ヘキサメチレン＝ジイソシアネート</t>
  </si>
  <si>
    <t>ＰＦＯＳ</t>
  </si>
  <si>
    <t>ベンジリジン＝トリクロリド</t>
  </si>
  <si>
    <t>１，２，４－ベンゼントリカルボン酸１，２－無水物</t>
  </si>
  <si>
    <t>ポリ（オキシエチレン）＝アルキルエーテル（アルキル基の炭素数が１２から１５までのもの及びその混合物に限る。）</t>
  </si>
  <si>
    <t>ポリ（オキシエチレン）＝アルキルフェニルエーテル（アルキル基の炭素数が８のものに限る。）</t>
  </si>
  <si>
    <t>ポリ（オキシエチレン）＝ドデシルエーテル硫酸エステルナトリウム</t>
  </si>
  <si>
    <t>ポリ（オキシエチレン）＝アルキルフェニルエーテル（アルキル基の炭素数が９のものに限る。）</t>
  </si>
  <si>
    <t>メチル＝イソチオシアネート</t>
  </si>
  <si>
    <t>アルファ－メチルスチレン</t>
  </si>
  <si>
    <t>３－メチルピリジン</t>
  </si>
  <si>
    <t>クレソキシムメチル</t>
  </si>
  <si>
    <t>４，４’－メチレンジアニリン</t>
  </si>
  <si>
    <t>メチレンビス（４，１－フェニレン）＝ジイソシアネート</t>
  </si>
  <si>
    <t>りん酸トリス（２－エチルヘキシル）</t>
  </si>
  <si>
    <t>りん酸トリス（２－クロロエチル）</t>
  </si>
  <si>
    <t>４－アリル－１，２－ジメトキシベンゼン</t>
  </si>
  <si>
    <t>４，４’－オキシビスベンゼンスルホニルヒドラジド</t>
  </si>
  <si>
    <t>１，３－ジクロロ－２－プロパノール</t>
  </si>
  <si>
    <t>二臭化エチレン又はＥＤＢ</t>
  </si>
  <si>
    <t>ナトリウム＝１，１’－ビフェニル－２－オラート</t>
  </si>
  <si>
    <t>りん酸ジブチル＝フェニル</t>
  </si>
  <si>
    <t>亜鉛＝ビス（２－メチルプロパ－２－エノアート）</t>
  </si>
  <si>
    <t>アクリル酸２－エチルヘキシル</t>
  </si>
  <si>
    <t>アジピン酸、（Ｎ－（２－アミノエチル）エタン－１，２－ジアミン又はＮ，Ｎ’－ビス（２－アミノエチル）エタン－１，２－ジアミン）と２－（クロロメチル）オキシランの重縮合物</t>
  </si>
  <si>
    <t>アジピン酸ジ－２－エチルヘキシル</t>
  </si>
  <si>
    <t>ピリフルキナゾン</t>
  </si>
  <si>
    <t>オルト－アミノフェノール</t>
  </si>
  <si>
    <t>アリル＝ヘキサノアート</t>
  </si>
  <si>
    <t>アリル＝ヘプタノアート</t>
  </si>
  <si>
    <t>［（３－アルカンアミドプロピル）（ジメチル）アンモニオ］アセタート（アルカンの構造が直鎖であり、かつ、当該アルカンの炭素数が８、１０、１２、１４、１６又は１８のもの及びその混合物に限る。）及び（Ｚ）－［［３－（オクタデカ－９－エンアミド）プロピル］（ジメチル）アンモニオ］アセタート並びにこれらの混合物</t>
  </si>
  <si>
    <t>（３－アルカンアミドプロピル）（メチル）［２－（アルカノイルオキシ）エチル］アンモニウム＝クロリド（アルカン及びアルカノイルの構造が直鎖であり、かつ、当該アルカン及び当該アルカノイルのそれぞれの炭素数が１４、１６又は１８のもの及びその混合物に限る。）</t>
  </si>
  <si>
    <t>アルカン－１－アミン（アルカンの構造が直鎖であり、かつ、当該アルカンの炭素数が８、１０、１２、１４、１６又は１８のもの及びその混合物に限る。）、（Ｚ）－オクタデカ－９－エン－１－アミン及び（９Ｚ，１２Ｚ）－オクタデカ－９，１２－ジエン－１－アミン並びにこれらの混合物</t>
  </si>
  <si>
    <t>アルカン－１－アミン（アルカンの構造が直鎖であり、かつ、当該アルカンの炭素数が８、１０、１２、１４、１６又は１８のもの及びその混合物に限る。）のオキシラン重付加物、（Ｚ）－オクタデカ－９－エン－１－アミンのオキシラン重付加物及び（９Ｚ，１２Ｚ）－オクタデカ－９，１２－ジエン－１－アミンのオキシラン重付加物の混合物</t>
  </si>
  <si>
    <t>アルファ－アルキル－オメガ－ヒドロキシポリ（オキシエタン－１，２－ジイル）（アルキル基の炭素数が１６から１８までのもの及びその混合物であって、数平均分子量が１，０００未満のものに限る。）及びアルファ－アルケニル－オメガ－ヒドロキシポリ（オキシエタン－１，２－ジイル）（アルケニル基の炭素数が１６から１８までのもの及びその混合物であって、数平均分子量が１，０００未満のものに限る。）並びにこれらの混合物</t>
  </si>
  <si>
    <t>アルファ－アルキル－オメガ－ヒドロキシポリ［オキシエタン－１，２－ジイル／オキシ（メチルエタン－１，２－ジイル）］（アルキル基の構造が分枝であり、かつ、当該アルキル基の炭素数が９から１１までのものの混合物（当該アルキル基の炭素数が１０のものを主成分とするものに限る。）に限る。）</t>
  </si>
  <si>
    <t>アルファ－アルキル－オメガ－ヒドロキシポリ（オキシエチレン）（アルキル基の炭素数が９から１１までのもの及びその混合物であって、数平均分子量が１，０００未満のものに限る。）</t>
  </si>
  <si>
    <t>アルキル（ベンジル）（ジメチル）アンモニウムの塩（アルキル基の炭素数が１２から１６までのもの及びその混合物に限る。）</t>
  </si>
  <si>
    <t>アルファ－（イソシアナトベンジル）－オメガ－（イソシアナトフェニル）ポリ［（イソシアナトフェニレン）メチレン］</t>
  </si>
  <si>
    <t>クロルプロファム又はＩＰＣ</t>
  </si>
  <si>
    <t>３－（４－イソプロピルフェニル）－２－メチルプロパナール</t>
  </si>
  <si>
    <t>４－イソプロピル－３－メチルフェノール</t>
  </si>
  <si>
    <t>Ｎ－エチル－Ｎ，Ｎ－ジメチルテトラデカン－１－アミニウムの塩</t>
  </si>
  <si>
    <t>塩化直鎖パラフィン（炭素数が１４から１７までのもの及びその混合物に限る。）</t>
  </si>
  <si>
    <t>オキサシクロヘキサデカン－２－オン</t>
  </si>
  <si>
    <t>過塩素酸並びにそのアンモニウム塩、カリウム塩、ナトリウム塩、マグネシウム塩及びリチウム塩</t>
  </si>
  <si>
    <t>カリウム＝ジエチルジチオカルバマート</t>
  </si>
  <si>
    <t>イマゾスルフロン</t>
  </si>
  <si>
    <t>Ｓ－メトラクロール</t>
  </si>
  <si>
    <t>ペントキサゾン</t>
  </si>
  <si>
    <t>ジメテナミドＰ</t>
  </si>
  <si>
    <t>クロチアニジン</t>
  </si>
  <si>
    <t>イミダクロプリド</t>
  </si>
  <si>
    <t>１，４－ジオキサシクロヘプタデカン－５，１７－ジオン</t>
  </si>
  <si>
    <t>シクロヘキシリデン（フェニル）アセトニトリル</t>
  </si>
  <si>
    <t>１，２－ジクロロエチレン</t>
  </si>
  <si>
    <t>４，５－ジクロロ－２－オクチルイソチアゾール－３（２Ｈ）－オン</t>
  </si>
  <si>
    <t>ジデシル（ジメチル）アンモニウムの塩</t>
  </si>
  <si>
    <t>四ナトリウム＝５，８－ビス（カルボジチオアト）－２，５，８，１１，１４－ペンタアザペンタデカンビス（ジチオアート）</t>
    <rPh sb="0" eb="1">
      <t>ヨン</t>
    </rPh>
    <phoneticPr fontId="2"/>
  </si>
  <si>
    <t>５，５－ジフェニル－２，４－イミダゾリジンジオン</t>
  </si>
  <si>
    <t>Ｎ，Ｎ－ジメチルオクタデシルアミン</t>
  </si>
  <si>
    <t>３，７－ジメチルオクタン－３－オール</t>
  </si>
  <si>
    <t>ジメチル（１－フェニルエチル）ベンゼン</t>
  </si>
  <si>
    <t>シエノピラフェン</t>
  </si>
  <si>
    <t>１，２－ジメトキシエタン</t>
  </si>
  <si>
    <t>ピリフタリド</t>
  </si>
  <si>
    <t>有機スズ化合物（ビス（トリブチルスズ）＝オキシドを除く。）</t>
  </si>
  <si>
    <t>チオシアン酸銅（Ⅰ）</t>
  </si>
  <si>
    <t>テトラピオン又はフルプロパネートナトリウム塩</t>
  </si>
  <si>
    <t>テトラメチルアンモニウム＝ヒドロキシド</t>
  </si>
  <si>
    <t>１－［（１Ｒ，２Ｒ，５Ｓ，７Ｒ）－２，６，６，８－テトラメチルトリシクロ［５．３．１．０（１，５）］ウンデカ－８－エン－９－イル］エタノン</t>
  </si>
  <si>
    <t>ドデカン－１－チオール</t>
  </si>
  <si>
    <t>２－（Ｎ－ドデシル－Ｎ，Ｎ－ジメチルアンモニオ）アセタート</t>
  </si>
  <si>
    <t>トリシクロ［５．２．１．０（２，６）］デカ－４－エン－３－イル＝プロピオナート</t>
  </si>
  <si>
    <t>トリメチル（オクタデシル）アンモニウムの塩</t>
  </si>
  <si>
    <t>（Ｅ）－４－（２，６，６－トリメチルシクロヘキサ－１－エン－１－イル）ブタ－３－エン－２－オン</t>
  </si>
  <si>
    <t>Ｎ，Ｎ，Ｎ－トリメチルドデカン－１－アミニウムの塩</t>
  </si>
  <si>
    <t>２，４，４－トリメチルペンタ－１－エン及び２，４，４－トリメチルペンタ－２－エンの混合物</t>
  </si>
  <si>
    <t>トリメトキシ－［３－（オキシラン－２－イルメトキシ）プロピル］シラン</t>
  </si>
  <si>
    <t>ナトリウム＝アルケンスルホナート（アルケンの炭素数が１４から１６までのもの及びその混合物に限る。）及びナトリウム＝ヒドロキシアルカンスルホナート（アルカンの炭素数が１４から１６までのもの及びその混合物に限る。）並びにこれらの混合物</t>
  </si>
  <si>
    <t>ナトリウム＝１－オキソ－１ラムダ（５）－ピリジン－２－チオラート</t>
  </si>
  <si>
    <t>ナトリウム＝（ドデカノイルオキシ）ベンゼンスルホナート</t>
  </si>
  <si>
    <t>ビス（アルキル）（ジメチル）アンモニウムの塩（アルキル基の構造が直鎖であり、かつ、当該アルキル基の炭素数が１２、１４、１６、１８又は２０のもの及びその混合物に限る。）</t>
  </si>
  <si>
    <t>ビス（２－エチルヘキシル）＝（Ｚ）－ブタ－２－エンジオアート</t>
  </si>
  <si>
    <t>ビス（２－スルフィドピリジン－１－オラト）銅</t>
  </si>
  <si>
    <t>（Ｔ－４）－ビス［２－（チオキソ－カッパＳ）－ピリジン－１（２Ｈ）－オラト－カッパＯ］亜鉛（Ⅱ）</t>
  </si>
  <si>
    <t>ビス（２，２，６，６－テトラメチル－４－ピペリジル）＝セバケート</t>
  </si>
  <si>
    <t>ビス（トリブチルスズ）＝オキシド</t>
  </si>
  <si>
    <t>Ｎ，Ｎ－ビス（２－ヒドロキシエチル）アルカンアミド（アルカンの構造が直鎖であり、かつ、当該アルカンの炭素数が８、１０、１２、１４、１６又は１８のもの及びその混合物に限る。）、（Ｚ）－Ｎ，Ｎ－ビス（２－ヒドロキシエチル）オクタデカ－９－エンアミド及び（９Ｚ，１２Ｚ）－Ｎ，Ｎ－ビス（２－ヒドロキシエチル）オクタデカ－９，１２－ジエンアミド並びにこれらの混合物</t>
  </si>
  <si>
    <t>（１－ヒドロキシエタン－１，１－ジイル）ジホスホン酸並びにそのカリウム塩及びナトリウム塩</t>
  </si>
  <si>
    <t>２－ターシャリ－ブチルアミノ－４－シクロプロピルアミノ－６－メチルチオ－１，３，５－トリアジン</t>
  </si>
  <si>
    <t>ターシャリ－ブチル＝２－エチルペルオキシヘキサノアート</t>
  </si>
  <si>
    <t>２－ターシャリ－ブチルシクロヘキシル＝アセタート</t>
  </si>
  <si>
    <t>４－ターシャリ－ブチルシクロヘキシル＝アセタート</t>
  </si>
  <si>
    <t>３－（４－ターシャリ－ブチルフェニル）プロパナール</t>
  </si>
  <si>
    <t>３－（４－ターシャリ－ブチルフェニル）－２－メチルプロパナール</t>
  </si>
  <si>
    <t>２－ターシャリ－ブチルフェノール</t>
  </si>
  <si>
    <t>２－ターシャリ－ブトキシエタノール</t>
  </si>
  <si>
    <t>ヘキサヒドロ－１，３，５－トリス（２－ヒドロキシエチル）－１，３，５－トリアジン</t>
  </si>
  <si>
    <t>４，６，６，７，８，８－ヘキサメチル－１，３，４，６，７，８－ヘキサヒドロシクロペンタ［ｇ］イソクロメン</t>
  </si>
  <si>
    <t>ヘキシル＝２－ヒドロキシベンゾアート</t>
  </si>
  <si>
    <t>１－ヘキセン</t>
  </si>
  <si>
    <t>ヘプタクロルエポキシド</t>
  </si>
  <si>
    <t>５－ヘプチルオキソラン－２－オン</t>
  </si>
  <si>
    <t>ペルフルオロオクタン酸（別名ＰＦＯＡ）及びその塩</t>
  </si>
  <si>
    <t>２－ベンジリデンオクタナール</t>
  </si>
  <si>
    <t>３－（１，３－ベンゾジオキソール－５－イル）－２－メチルプロパナール</t>
  </si>
  <si>
    <t>メチル＝２－（３－オキソ－２－ペンチルシクロペンチル）アセタート</t>
  </si>
  <si>
    <t>Ｎ－メチルジデカン－１－イルアミン</t>
  </si>
  <si>
    <t>メチル＝ドデカノアート</t>
  </si>
  <si>
    <t>（Ｅ）－３－メチル－４－（２，６，６－トリメチルシクロヘキサ－２－エン－１－イル）ブタ－３－エン－２－オン</t>
  </si>
  <si>
    <t>Ｎ－メチル－２－ピロリドン</t>
  </si>
  <si>
    <t>２－メチルプロパン－２－チオール</t>
  </si>
  <si>
    <t>３－メチルペンタ－３－エン－２－オンと３－メチリデン－７－メチルオクタ－１，６－ジエンの反応生成物であって、１－（２，３，８，８－テトラメチル－１，２，３，４，５，６，７，８－オクタヒドロ－２－ナフチル）エタノン、１－（２，３，８，８－テトラメチル－１，２，３，４，６，７，８，８ａ－オクタヒドロ－２－ナフチル）エタノン及び１－（２，３，８，８－テトラメチル－１，２，３，５，６，７，８，８ａ－オクタヒドロ－２－ナフチル）エタノンの混合物を８０重量パーセント以上含有するもの</t>
  </si>
  <si>
    <t>３－メトキシアニリン</t>
  </si>
  <si>
    <t>２－（２－メトキシエトキシ）エタノール</t>
  </si>
  <si>
    <t>１－メトキシ－２－（２－メトキシエトキシ）エタン</t>
  </si>
  <si>
    <t>硫化（２，４，４－トリメチルペンテン）</t>
  </si>
  <si>
    <t>管理番号</t>
    <rPh sb="0" eb="2">
      <t>カンリ</t>
    </rPh>
    <rPh sb="2" eb="4">
      <t>バンゴウ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</si>
</sst>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_ "/>
    <numFmt numFmtId="177" formatCode="yyyy&quot;年&quot;m&quot;月&quot;d&quot;日&quot;;@"/>
  </numFmts>
  <fonts count="18" x14ac:knownFonts="1">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12"/>
      <name val="ＭＳ Ｐ明朝"/>
      <family val="1"/>
      <charset val="128"/>
    </font>
    <font>
      <sz val="12"/>
      <name val="ＭＳ Ｐゴシック"/>
      <family val="3"/>
      <charset val="128"/>
    </font>
    <font>
      <sz val="14"/>
      <name val="ＭＳ Ｐ明朝"/>
      <family val="1"/>
      <charset val="128"/>
    </font>
    <font>
      <sz val="12"/>
      <name val="ＭＳ 明朝"/>
      <family val="1"/>
      <charset val="128"/>
    </font>
    <font>
      <sz val="11"/>
      <name val="ＭＳ 明朝"/>
      <family val="1"/>
      <charset val="128"/>
    </font>
    <font>
      <sz val="8"/>
      <name val="ＭＳ 明朝"/>
      <family val="1"/>
      <charset val="128"/>
    </font>
    <font>
      <sz val="11"/>
      <name val="ＭＳ Ｐゴシック"/>
      <family val="3"/>
      <charset val="128"/>
    </font>
    <font>
      <u/>
      <sz val="9.35"/>
      <color indexed="12"/>
      <name val="ＭＳ Ｐゴシック"/>
      <family val="3"/>
      <charset val="128"/>
    </font>
    <font>
      <sz val="11"/>
      <color indexed="10"/>
      <name val="ＭＳ Ｐゴシック"/>
      <family val="3"/>
      <charset val="128"/>
    </font>
    <font>
      <sz val="9"/>
      <color indexed="81"/>
      <name val="ＭＳ Ｐゴシック"/>
      <family val="3"/>
      <charset val="128"/>
    </font>
    <font>
      <u/>
      <sz val="12"/>
      <color indexed="12"/>
      <name val="ＭＳ Ｐゴシック"/>
      <family val="3"/>
      <charset val="128"/>
    </font>
    <font>
      <sz val="10"/>
      <name val="ＭＳ 明朝"/>
      <family val="1"/>
      <charset val="128"/>
    </font>
    <font>
      <sz val="11"/>
      <color indexed="22"/>
      <name val="ＭＳ Ｐゴシック"/>
      <family val="3"/>
      <charset val="128"/>
    </font>
    <font>
      <b/>
      <sz val="8"/>
      <color indexed="81"/>
      <name val="ＭＳ Ｐゴシック"/>
      <family val="3"/>
      <charset val="128"/>
    </font>
  </fonts>
  <fills count="5">
    <fill>
      <patternFill patternType="none"/>
    </fill>
    <fill>
      <patternFill patternType="gray125"/>
    </fill>
    <fill>
      <patternFill patternType="solid">
        <fgColor indexed="22"/>
        <bgColor indexed="64"/>
      </patternFill>
    </fill>
    <fill>
      <patternFill patternType="solid">
        <fgColor indexed="41"/>
        <bgColor indexed="64"/>
      </patternFill>
    </fill>
    <fill>
      <patternFill patternType="solid">
        <fgColor indexed="9"/>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8"/>
      </left>
      <right style="thin">
        <color indexed="8"/>
      </right>
      <top style="thin">
        <color indexed="8"/>
      </top>
      <bottom/>
      <diagonal/>
    </border>
    <border>
      <left style="thin">
        <color indexed="64"/>
      </left>
      <right/>
      <top style="thin">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right style="hair">
        <color indexed="64"/>
      </right>
      <top style="thin">
        <color indexed="64"/>
      </top>
      <bottom style="hair">
        <color indexed="64"/>
      </bottom>
      <diagonal/>
    </border>
  </borders>
  <cellStyleXfs count="3">
    <xf numFmtId="0" fontId="0" fillId="0" borderId="0">
      <alignment vertical="center"/>
    </xf>
    <xf numFmtId="9" fontId="1" fillId="0" borderId="0" applyFont="0" applyFill="0" applyBorder="0" applyAlignment="0" applyProtection="0">
      <alignment vertical="center"/>
    </xf>
    <xf numFmtId="0" fontId="11" fillId="0" borderId="0" applyNumberFormat="0" applyFill="0" applyBorder="0" applyAlignment="0" applyProtection="0">
      <alignment vertical="top"/>
      <protection locked="0"/>
    </xf>
  </cellStyleXfs>
  <cellXfs count="244">
    <xf numFmtId="0" fontId="0" fillId="0" borderId="0" xfId="0">
      <alignment vertical="center"/>
    </xf>
    <xf numFmtId="0" fontId="3" fillId="0" borderId="0" xfId="0" applyFont="1">
      <alignment vertical="center"/>
    </xf>
    <xf numFmtId="0" fontId="3" fillId="0" borderId="1" xfId="0" applyFont="1" applyBorder="1">
      <alignment vertical="center"/>
    </xf>
    <xf numFmtId="20" fontId="3" fillId="0" borderId="1" xfId="0" applyNumberFormat="1" applyFont="1" applyBorder="1">
      <alignment vertical="center"/>
    </xf>
    <xf numFmtId="0" fontId="1" fillId="0" borderId="1" xfId="0" applyFont="1" applyBorder="1" applyProtection="1">
      <alignment vertical="center"/>
    </xf>
    <xf numFmtId="0" fontId="1" fillId="0" borderId="1" xfId="0" applyFont="1" applyBorder="1" applyAlignment="1" applyProtection="1">
      <alignment horizontal="left" vertical="top" wrapText="1"/>
    </xf>
    <xf numFmtId="0" fontId="1" fillId="0" borderId="1" xfId="0" applyFont="1" applyBorder="1" applyAlignment="1" applyProtection="1">
      <alignment horizontal="right" vertical="top" wrapText="1"/>
    </xf>
    <xf numFmtId="0" fontId="1" fillId="0" borderId="0" xfId="0" applyFont="1" applyProtection="1">
      <alignment vertical="center"/>
    </xf>
    <xf numFmtId="0" fontId="1" fillId="0" borderId="0" xfId="0" applyFont="1" applyFill="1" applyBorder="1" applyProtection="1">
      <alignment vertical="center"/>
    </xf>
    <xf numFmtId="0" fontId="1" fillId="0" borderId="1" xfId="0" applyFont="1" applyBorder="1" applyAlignment="1" applyProtection="1">
      <alignment vertical="center" wrapText="1"/>
    </xf>
    <xf numFmtId="0" fontId="1" fillId="0" borderId="2" xfId="0" applyFont="1" applyFill="1" applyBorder="1" applyAlignment="1" applyProtection="1">
      <alignment vertical="center" wrapText="1"/>
    </xf>
    <xf numFmtId="0" fontId="1" fillId="0" borderId="3" xfId="0" applyFont="1" applyBorder="1" applyAlignment="1" applyProtection="1">
      <alignment horizontal="right" vertical="top" wrapText="1"/>
    </xf>
    <xf numFmtId="0" fontId="1" fillId="0" borderId="0" xfId="0" applyFont="1" applyAlignment="1" applyProtection="1">
      <alignment vertical="center" wrapText="1"/>
    </xf>
    <xf numFmtId="0" fontId="0" fillId="0" borderId="1" xfId="0" applyFill="1" applyBorder="1" applyAlignment="1" applyProtection="1">
      <alignment horizontal="left" vertical="top" wrapText="1"/>
    </xf>
    <xf numFmtId="0" fontId="0" fillId="0" borderId="1" xfId="0" applyBorder="1" applyAlignment="1" applyProtection="1">
      <alignment horizontal="left" vertical="top" wrapText="1"/>
    </xf>
    <xf numFmtId="0" fontId="0" fillId="2" borderId="0" xfId="0" applyFill="1">
      <alignment vertical="center"/>
    </xf>
    <xf numFmtId="0" fontId="3" fillId="2" borderId="0" xfId="0" applyFont="1" applyFill="1">
      <alignment vertical="center"/>
    </xf>
    <xf numFmtId="0" fontId="0" fillId="2" borderId="0" xfId="0" applyFill="1" applyBorder="1">
      <alignment vertical="center"/>
    </xf>
    <xf numFmtId="0" fontId="3" fillId="2" borderId="0" xfId="0" applyFont="1" applyFill="1" applyBorder="1">
      <alignment vertical="center"/>
    </xf>
    <xf numFmtId="0" fontId="12" fillId="2" borderId="0" xfId="0" applyFont="1" applyFill="1" applyBorder="1">
      <alignment vertical="center"/>
    </xf>
    <xf numFmtId="0" fontId="12" fillId="2" borderId="0" xfId="0" applyFont="1" applyFill="1" applyBorder="1" applyAlignment="1">
      <alignment horizontal="left" vertical="center"/>
    </xf>
    <xf numFmtId="20" fontId="0" fillId="2" borderId="0" xfId="0" applyNumberFormat="1" applyFill="1" applyBorder="1">
      <alignment vertical="center"/>
    </xf>
    <xf numFmtId="0" fontId="0" fillId="0" borderId="0" xfId="0" applyFill="1">
      <alignment vertical="center"/>
    </xf>
    <xf numFmtId="0" fontId="7" fillId="0" borderId="0" xfId="0" applyFont="1" applyFill="1">
      <alignment vertical="center"/>
    </xf>
    <xf numFmtId="0" fontId="0" fillId="0" borderId="4" xfId="0" applyFill="1" applyBorder="1">
      <alignment vertical="center"/>
    </xf>
    <xf numFmtId="0" fontId="0" fillId="0" borderId="5" xfId="0" applyFill="1" applyBorder="1">
      <alignment vertical="center"/>
    </xf>
    <xf numFmtId="0" fontId="0" fillId="0" borderId="6" xfId="0" applyFill="1" applyBorder="1">
      <alignment vertical="center"/>
    </xf>
    <xf numFmtId="0" fontId="0" fillId="0" borderId="7" xfId="0" applyFill="1" applyBorder="1">
      <alignment vertical="center"/>
    </xf>
    <xf numFmtId="0" fontId="0" fillId="0" borderId="0" xfId="0" applyFill="1" applyBorder="1">
      <alignment vertical="center"/>
    </xf>
    <xf numFmtId="0" fontId="6" fillId="0" borderId="0" xfId="0" applyFont="1" applyFill="1" applyBorder="1">
      <alignment vertical="center"/>
    </xf>
    <xf numFmtId="0" fontId="0" fillId="0" borderId="8" xfId="0" applyFill="1" applyBorder="1">
      <alignment vertical="center"/>
    </xf>
    <xf numFmtId="0" fontId="3" fillId="0" borderId="0" xfId="0" applyFont="1" applyFill="1" applyBorder="1">
      <alignment vertical="center"/>
    </xf>
    <xf numFmtId="0" fontId="3" fillId="0" borderId="0" xfId="0" applyFont="1" applyFill="1" applyBorder="1" applyAlignment="1">
      <alignment horizontal="center" vertical="center"/>
    </xf>
    <xf numFmtId="0" fontId="7" fillId="0" borderId="0" xfId="0" applyFont="1" applyFill="1" applyBorder="1">
      <alignment vertical="center"/>
    </xf>
    <xf numFmtId="0" fontId="8" fillId="0" borderId="0" xfId="0" applyFont="1" applyFill="1" applyBorder="1">
      <alignment vertical="center"/>
    </xf>
    <xf numFmtId="0" fontId="7" fillId="0" borderId="0" xfId="0" applyFont="1" applyFill="1" applyBorder="1" applyAlignment="1">
      <alignment horizontal="left" vertical="center"/>
    </xf>
    <xf numFmtId="0" fontId="8" fillId="0" borderId="0" xfId="0" applyFont="1" applyFill="1" applyBorder="1" applyAlignment="1">
      <alignment vertical="center"/>
    </xf>
    <xf numFmtId="0" fontId="0" fillId="0" borderId="0" xfId="0" applyFill="1" applyAlignment="1">
      <alignment vertical="center"/>
    </xf>
    <xf numFmtId="0" fontId="0" fillId="0" borderId="9" xfId="0" applyFill="1" applyBorder="1">
      <alignment vertical="center"/>
    </xf>
    <xf numFmtId="0" fontId="7" fillId="0" borderId="10" xfId="0" applyFont="1" applyFill="1" applyBorder="1" applyAlignment="1">
      <alignment vertical="center"/>
    </xf>
    <xf numFmtId="0" fontId="0" fillId="0" borderId="11" xfId="0" applyFill="1" applyBorder="1">
      <alignment vertical="center"/>
    </xf>
    <xf numFmtId="0" fontId="4" fillId="0" borderId="10" xfId="0" applyFont="1" applyFill="1" applyBorder="1" applyAlignment="1">
      <alignment vertical="center"/>
    </xf>
    <xf numFmtId="0" fontId="0" fillId="0" borderId="5" xfId="0" applyFill="1" applyBorder="1" applyAlignment="1">
      <alignment vertical="center" wrapText="1"/>
    </xf>
    <xf numFmtId="0" fontId="0" fillId="0" borderId="12" xfId="0" applyFill="1" applyBorder="1" applyAlignment="1">
      <alignment vertical="center" wrapText="1"/>
    </xf>
    <xf numFmtId="0" fontId="0" fillId="0" borderId="6" xfId="0" applyFill="1" applyBorder="1" applyAlignment="1">
      <alignment vertical="center" wrapText="1"/>
    </xf>
    <xf numFmtId="0" fontId="5" fillId="0" borderId="8" xfId="0" applyFont="1" applyFill="1" applyBorder="1" applyAlignment="1">
      <alignment vertical="center" wrapText="1"/>
    </xf>
    <xf numFmtId="0" fontId="4" fillId="0" borderId="0" xfId="0" applyFont="1" applyFill="1" applyBorder="1">
      <alignment vertical="center"/>
    </xf>
    <xf numFmtId="0" fontId="8" fillId="0" borderId="8" xfId="0" applyFont="1" applyFill="1" applyBorder="1">
      <alignment vertical="center"/>
    </xf>
    <xf numFmtId="0" fontId="5" fillId="0" borderId="0" xfId="0" applyFont="1" applyFill="1" applyBorder="1" applyAlignment="1">
      <alignment vertical="center" wrapText="1"/>
    </xf>
    <xf numFmtId="0" fontId="0" fillId="0" borderId="5" xfId="0" applyFill="1" applyBorder="1" applyAlignment="1">
      <alignment vertical="center"/>
    </xf>
    <xf numFmtId="0" fontId="0" fillId="0" borderId="0" xfId="0" applyFill="1" applyBorder="1" applyAlignment="1">
      <alignment vertical="center"/>
    </xf>
    <xf numFmtId="0" fontId="0" fillId="0" borderId="8" xfId="0" applyFill="1" applyBorder="1" applyAlignment="1">
      <alignment vertical="center"/>
    </xf>
    <xf numFmtId="0" fontId="4" fillId="0" borderId="6" xfId="0" applyFont="1" applyFill="1" applyBorder="1" applyAlignment="1">
      <alignment vertical="center"/>
    </xf>
    <xf numFmtId="0" fontId="0" fillId="0" borderId="13" xfId="0" applyFill="1" applyBorder="1">
      <alignment vertical="center"/>
    </xf>
    <xf numFmtId="0" fontId="0" fillId="0" borderId="14" xfId="0" applyFill="1" applyBorder="1">
      <alignment vertical="center"/>
    </xf>
    <xf numFmtId="0" fontId="4" fillId="0" borderId="1" xfId="0" applyFont="1" applyFill="1" applyBorder="1">
      <alignment vertical="center"/>
    </xf>
    <xf numFmtId="0" fontId="8" fillId="0" borderId="9" xfId="0" applyFont="1" applyFill="1" applyBorder="1">
      <alignment vertical="center"/>
    </xf>
    <xf numFmtId="0" fontId="0" fillId="0" borderId="12" xfId="0" applyFill="1" applyBorder="1">
      <alignment vertical="center"/>
    </xf>
    <xf numFmtId="0" fontId="12" fillId="2" borderId="0" xfId="0" applyFont="1" applyFill="1" applyBorder="1" applyAlignment="1">
      <alignment vertical="top"/>
    </xf>
    <xf numFmtId="0" fontId="8" fillId="2" borderId="0" xfId="0" applyFont="1" applyFill="1">
      <alignment vertical="center"/>
    </xf>
    <xf numFmtId="0" fontId="3" fillId="3" borderId="1" xfId="0" applyFont="1" applyFill="1" applyBorder="1" applyProtection="1">
      <alignment vertical="center"/>
      <protection locked="0"/>
    </xf>
    <xf numFmtId="0" fontId="7" fillId="3" borderId="4" xfId="0" applyFont="1" applyFill="1" applyBorder="1" applyAlignment="1" applyProtection="1">
      <alignment horizontal="right" vertical="center"/>
      <protection locked="0"/>
    </xf>
    <xf numFmtId="0" fontId="7" fillId="3" borderId="5" xfId="0" applyFont="1" applyFill="1" applyBorder="1" applyAlignment="1" applyProtection="1">
      <alignment horizontal="right" vertical="center"/>
      <protection locked="0"/>
    </xf>
    <xf numFmtId="0" fontId="3" fillId="3" borderId="15" xfId="0" applyFont="1" applyFill="1" applyBorder="1" applyAlignment="1" applyProtection="1">
      <alignment vertical="center"/>
      <protection locked="0"/>
    </xf>
    <xf numFmtId="0" fontId="3" fillId="3" borderId="16" xfId="0" applyFont="1" applyFill="1" applyBorder="1" applyAlignment="1" applyProtection="1">
      <alignment vertical="center"/>
      <protection locked="0"/>
    </xf>
    <xf numFmtId="0" fontId="0" fillId="3" borderId="17" xfId="0" applyFill="1" applyBorder="1" applyAlignment="1" applyProtection="1">
      <alignment vertical="center" wrapText="1"/>
      <protection locked="0"/>
    </xf>
    <xf numFmtId="0" fontId="3" fillId="3" borderId="17" xfId="0" applyFont="1" applyFill="1" applyBorder="1" applyAlignment="1" applyProtection="1">
      <alignment vertical="center"/>
      <protection locked="0"/>
    </xf>
    <xf numFmtId="0" fontId="3" fillId="3" borderId="18" xfId="0" applyFont="1" applyFill="1" applyBorder="1" applyAlignment="1" applyProtection="1">
      <alignment vertical="center"/>
      <protection locked="0"/>
    </xf>
    <xf numFmtId="0" fontId="0" fillId="3" borderId="18" xfId="0" applyFill="1" applyBorder="1" applyAlignment="1" applyProtection="1">
      <alignment vertical="center" wrapText="1"/>
      <protection locked="0"/>
    </xf>
    <xf numFmtId="0" fontId="0" fillId="3" borderId="19" xfId="0" applyFill="1" applyBorder="1" applyAlignment="1" applyProtection="1">
      <alignment vertical="center"/>
      <protection locked="0"/>
    </xf>
    <xf numFmtId="0" fontId="0" fillId="3" borderId="20" xfId="0" applyFill="1" applyBorder="1" applyAlignment="1" applyProtection="1">
      <alignment vertical="center"/>
      <protection locked="0"/>
    </xf>
    <xf numFmtId="0" fontId="8" fillId="0" borderId="1" xfId="0" applyFont="1" applyFill="1" applyBorder="1" applyAlignment="1">
      <alignment horizontal="center" vertical="center"/>
    </xf>
    <xf numFmtId="0" fontId="8" fillId="0" borderId="21" xfId="0" applyFont="1" applyFill="1" applyBorder="1" applyAlignment="1">
      <alignment horizontal="center" vertical="center"/>
    </xf>
    <xf numFmtId="0" fontId="15" fillId="0" borderId="1" xfId="0" applyFont="1" applyFill="1" applyBorder="1">
      <alignment vertical="center"/>
    </xf>
    <xf numFmtId="0" fontId="9" fillId="0" borderId="22" xfId="0" applyFont="1" applyFill="1" applyBorder="1" applyAlignment="1">
      <alignment horizontal="center" vertical="center"/>
    </xf>
    <xf numFmtId="0" fontId="1" fillId="0" borderId="23" xfId="0" applyFont="1" applyBorder="1" applyAlignment="1" applyProtection="1">
      <alignment horizontal="right" vertical="top" wrapText="1"/>
    </xf>
    <xf numFmtId="0" fontId="1" fillId="0" borderId="1" xfId="0" applyFont="1" applyBorder="1" applyAlignment="1" applyProtection="1">
      <alignment horizontal="center" vertical="center" wrapText="1"/>
    </xf>
    <xf numFmtId="0" fontId="16" fillId="2" borderId="0" xfId="0" applyFont="1" applyFill="1" applyBorder="1">
      <alignment vertical="center"/>
    </xf>
    <xf numFmtId="0" fontId="0" fillId="2" borderId="7" xfId="0" applyFill="1" applyBorder="1" applyAlignment="1">
      <alignment vertical="center"/>
    </xf>
    <xf numFmtId="0" fontId="0" fillId="2" borderId="0" xfId="0" applyFill="1" applyAlignment="1">
      <alignment vertical="center"/>
    </xf>
    <xf numFmtId="0" fontId="0" fillId="4" borderId="7" xfId="0" applyFill="1" applyBorder="1" applyAlignment="1">
      <alignment vertical="center"/>
    </xf>
    <xf numFmtId="0" fontId="0" fillId="4" borderId="0" xfId="0" applyFill="1" applyAlignment="1">
      <alignment vertical="center"/>
    </xf>
    <xf numFmtId="0" fontId="0" fillId="0" borderId="2" xfId="0" applyNumberFormat="1" applyFont="1" applyFill="1" applyBorder="1" applyAlignment="1" applyProtection="1">
      <alignment horizontal="center" vertical="center"/>
    </xf>
    <xf numFmtId="176" fontId="8" fillId="3" borderId="24" xfId="0" applyNumberFormat="1" applyFont="1" applyFill="1" applyBorder="1" applyAlignment="1" applyProtection="1">
      <alignment horizontal="center" vertical="center"/>
      <protection locked="0"/>
    </xf>
    <xf numFmtId="176" fontId="8" fillId="3" borderId="24" xfId="1" applyNumberFormat="1" applyFont="1" applyFill="1" applyBorder="1" applyAlignment="1" applyProtection="1">
      <alignment horizontal="center" vertical="center"/>
      <protection locked="0"/>
    </xf>
    <xf numFmtId="0" fontId="1" fillId="0" borderId="23" xfId="0" applyFont="1" applyFill="1" applyBorder="1" applyAlignment="1" applyProtection="1">
      <alignment horizontal="center" vertical="center" wrapText="1"/>
    </xf>
    <xf numFmtId="0" fontId="0" fillId="0" borderId="0" xfId="0" applyFont="1" applyProtection="1">
      <alignment vertical="center"/>
    </xf>
    <xf numFmtId="0" fontId="0" fillId="0" borderId="0" xfId="0" applyFont="1" applyAlignment="1" applyProtection="1">
      <alignment horizontal="left" vertical="center"/>
    </xf>
    <xf numFmtId="0" fontId="0" fillId="0" borderId="1" xfId="0" applyFont="1" applyFill="1" applyBorder="1" applyAlignment="1" applyProtection="1">
      <alignment horizontal="right" vertical="top" wrapText="1"/>
    </xf>
    <xf numFmtId="0" fontId="0" fillId="0" borderId="1" xfId="0" applyFont="1" applyBorder="1" applyAlignment="1" applyProtection="1">
      <alignment horizontal="left" vertical="top" wrapText="1"/>
    </xf>
    <xf numFmtId="0" fontId="0" fillId="0" borderId="23" xfId="0" applyFont="1" applyFill="1" applyBorder="1" applyAlignment="1" applyProtection="1">
      <alignment horizontal="center" vertical="center" wrapText="1"/>
    </xf>
    <xf numFmtId="0" fontId="0" fillId="0" borderId="1" xfId="0" applyFont="1" applyFill="1" applyBorder="1" applyAlignment="1" applyProtection="1">
      <alignment vertical="center" wrapText="1"/>
    </xf>
    <xf numFmtId="0" fontId="7" fillId="0" borderId="0" xfId="0" applyFont="1" applyFill="1" applyProtection="1">
      <alignment vertical="center"/>
    </xf>
    <xf numFmtId="0" fontId="8" fillId="0" borderId="0" xfId="0" applyFont="1" applyFill="1" applyProtection="1">
      <alignment vertical="center"/>
    </xf>
    <xf numFmtId="0" fontId="7" fillId="3" borderId="4" xfId="0" applyFont="1" applyFill="1" applyBorder="1" applyAlignment="1" applyProtection="1">
      <alignment horizontal="right" vertical="center"/>
    </xf>
    <xf numFmtId="0" fontId="7" fillId="0" borderId="6" xfId="0" applyFont="1" applyFill="1" applyBorder="1" applyAlignment="1" applyProtection="1">
      <alignment horizontal="right" vertical="center"/>
    </xf>
    <xf numFmtId="0" fontId="7" fillId="0" borderId="1" xfId="0" applyFont="1" applyFill="1" applyBorder="1" applyAlignment="1" applyProtection="1">
      <alignment horizontal="center" vertical="center"/>
    </xf>
    <xf numFmtId="176" fontId="8" fillId="3" borderId="24" xfId="0" applyNumberFormat="1" applyFont="1" applyFill="1" applyBorder="1" applyAlignment="1" applyProtection="1">
      <alignment horizontal="center" vertical="center"/>
    </xf>
    <xf numFmtId="0" fontId="3" fillId="3" borderId="4" xfId="0" applyFont="1" applyFill="1" applyBorder="1" applyAlignment="1" applyProtection="1">
      <alignment vertical="top" wrapText="1"/>
      <protection locked="0"/>
    </xf>
    <xf numFmtId="0" fontId="3" fillId="3" borderId="5" xfId="0" applyFont="1" applyFill="1" applyBorder="1" applyAlignment="1" applyProtection="1">
      <alignment vertical="top" wrapText="1"/>
      <protection locked="0"/>
    </xf>
    <xf numFmtId="0" fontId="3" fillId="3" borderId="6" xfId="0" applyFont="1" applyFill="1" applyBorder="1" applyAlignment="1" applyProtection="1">
      <alignment vertical="top" wrapText="1"/>
      <protection locked="0"/>
    </xf>
    <xf numFmtId="0" fontId="3" fillId="3" borderId="7" xfId="0" applyFont="1" applyFill="1" applyBorder="1" applyAlignment="1" applyProtection="1">
      <alignment vertical="top" wrapText="1"/>
      <protection locked="0"/>
    </xf>
    <xf numFmtId="0" fontId="3" fillId="3" borderId="0" xfId="0" applyFont="1" applyFill="1" applyBorder="1" applyAlignment="1" applyProtection="1">
      <alignment vertical="top" wrapText="1"/>
      <protection locked="0"/>
    </xf>
    <xf numFmtId="0" fontId="3" fillId="3" borderId="8" xfId="0" applyFont="1" applyFill="1" applyBorder="1" applyAlignment="1" applyProtection="1">
      <alignment vertical="top" wrapText="1"/>
      <protection locked="0"/>
    </xf>
    <xf numFmtId="0" fontId="3" fillId="3" borderId="13" xfId="0" applyFont="1" applyFill="1" applyBorder="1" applyAlignment="1" applyProtection="1">
      <alignment vertical="top" wrapText="1"/>
      <protection locked="0"/>
    </xf>
    <xf numFmtId="0" fontId="3" fillId="3" borderId="9" xfId="0" applyFont="1" applyFill="1" applyBorder="1" applyAlignment="1" applyProtection="1">
      <alignment vertical="top" wrapText="1"/>
      <protection locked="0"/>
    </xf>
    <xf numFmtId="0" fontId="3" fillId="3" borderId="14" xfId="0" applyFont="1" applyFill="1" applyBorder="1" applyAlignment="1" applyProtection="1">
      <alignment vertical="top" wrapText="1"/>
      <protection locked="0"/>
    </xf>
    <xf numFmtId="0" fontId="7" fillId="0" borderId="10" xfId="0" applyFont="1" applyFill="1" applyBorder="1" applyAlignment="1">
      <alignment horizontal="left" vertical="center" wrapText="1"/>
    </xf>
    <xf numFmtId="0" fontId="7" fillId="0" borderId="11" xfId="0" applyFont="1" applyFill="1" applyBorder="1" applyAlignment="1">
      <alignment horizontal="left" vertical="center" wrapText="1"/>
    </xf>
    <xf numFmtId="0" fontId="7" fillId="0" borderId="21" xfId="0" applyFont="1" applyFill="1" applyBorder="1" applyAlignment="1">
      <alignment horizontal="left" vertical="center" wrapText="1"/>
    </xf>
    <xf numFmtId="0" fontId="7" fillId="0" borderId="10" xfId="0" applyFont="1" applyFill="1" applyBorder="1" applyAlignment="1">
      <alignment vertical="center" wrapText="1"/>
    </xf>
    <xf numFmtId="0" fontId="7" fillId="0" borderId="11" xfId="0" applyFont="1" applyFill="1" applyBorder="1" applyAlignment="1">
      <alignment vertical="center" wrapText="1"/>
    </xf>
    <xf numFmtId="0" fontId="7" fillId="0" borderId="21" xfId="0" applyFont="1" applyFill="1" applyBorder="1" applyAlignment="1">
      <alignment vertical="center" wrapText="1"/>
    </xf>
    <xf numFmtId="0" fontId="0" fillId="3" borderId="25" xfId="0" applyFill="1" applyBorder="1" applyAlignment="1" applyProtection="1">
      <alignment vertical="center" wrapText="1"/>
      <protection locked="0"/>
    </xf>
    <xf numFmtId="0" fontId="0" fillId="3" borderId="26" xfId="0" applyFill="1" applyBorder="1" applyAlignment="1" applyProtection="1">
      <alignment vertical="center" wrapText="1"/>
      <protection locked="0"/>
    </xf>
    <xf numFmtId="0" fontId="0" fillId="3" borderId="27" xfId="0" applyFill="1" applyBorder="1" applyAlignment="1" applyProtection="1">
      <alignment vertical="center" wrapText="1"/>
      <protection locked="0"/>
    </xf>
    <xf numFmtId="0" fontId="7" fillId="0" borderId="4" xfId="0" applyFont="1" applyFill="1" applyBorder="1" applyAlignment="1">
      <alignment horizontal="left" vertical="center" wrapText="1"/>
    </xf>
    <xf numFmtId="0" fontId="7" fillId="0" borderId="5" xfId="0" applyFont="1" applyFill="1" applyBorder="1" applyAlignment="1">
      <alignment horizontal="left" vertical="center" wrapText="1"/>
    </xf>
    <xf numFmtId="0" fontId="7" fillId="0" borderId="7" xfId="0" applyFont="1" applyFill="1" applyBorder="1" applyAlignment="1">
      <alignment horizontal="left" vertical="center" wrapText="1"/>
    </xf>
    <xf numFmtId="0" fontId="7" fillId="0" borderId="0" xfId="0" applyFont="1" applyFill="1" applyBorder="1" applyAlignment="1">
      <alignment horizontal="left" vertical="center" wrapText="1"/>
    </xf>
    <xf numFmtId="0" fontId="7" fillId="0" borderId="13" xfId="0" applyFont="1" applyFill="1" applyBorder="1" applyAlignment="1">
      <alignment horizontal="left" vertical="center" wrapText="1"/>
    </xf>
    <xf numFmtId="0" fontId="7" fillId="0" borderId="9" xfId="0" applyFont="1" applyFill="1" applyBorder="1" applyAlignment="1">
      <alignment horizontal="left" vertical="center" wrapText="1"/>
    </xf>
    <xf numFmtId="0" fontId="7" fillId="0" borderId="24" xfId="0" applyFont="1" applyFill="1" applyBorder="1" applyAlignment="1">
      <alignment vertical="center" wrapText="1"/>
    </xf>
    <xf numFmtId="0" fontId="7" fillId="0" borderId="2" xfId="0" applyFont="1" applyFill="1" applyBorder="1" applyAlignment="1">
      <alignment vertical="center" wrapText="1"/>
    </xf>
    <xf numFmtId="0" fontId="7" fillId="0" borderId="24" xfId="0" applyFont="1" applyFill="1" applyBorder="1" applyAlignment="1">
      <alignment vertical="center"/>
    </xf>
    <xf numFmtId="0" fontId="8" fillId="0" borderId="2" xfId="0" applyFont="1" applyFill="1" applyBorder="1" applyAlignment="1">
      <alignment vertical="center"/>
    </xf>
    <xf numFmtId="0" fontId="7" fillId="0" borderId="0" xfId="0" applyFont="1" applyFill="1" applyAlignment="1" applyProtection="1">
      <alignment vertical="center"/>
      <protection locked="0"/>
    </xf>
    <xf numFmtId="0" fontId="7" fillId="0" borderId="4" xfId="0" applyFont="1" applyFill="1" applyBorder="1" applyAlignment="1">
      <alignment vertical="center" wrapText="1"/>
    </xf>
    <xf numFmtId="0" fontId="8" fillId="0" borderId="6" xfId="0" applyFont="1" applyFill="1" applyBorder="1" applyAlignment="1">
      <alignment vertical="center" wrapText="1"/>
    </xf>
    <xf numFmtId="0" fontId="8" fillId="0" borderId="7" xfId="0" applyFont="1" applyFill="1" applyBorder="1" applyAlignment="1">
      <alignment vertical="center" wrapText="1"/>
    </xf>
    <xf numFmtId="0" fontId="8" fillId="0" borderId="8" xfId="0" applyFont="1" applyFill="1" applyBorder="1" applyAlignment="1">
      <alignment vertical="center" wrapText="1"/>
    </xf>
    <xf numFmtId="0" fontId="8" fillId="0" borderId="13" xfId="0" applyFont="1" applyFill="1" applyBorder="1" applyAlignment="1">
      <alignment vertical="center" wrapText="1"/>
    </xf>
    <xf numFmtId="0" fontId="8" fillId="0" borderId="14" xfId="0" applyFont="1" applyFill="1" applyBorder="1" applyAlignment="1">
      <alignment vertical="center" wrapText="1"/>
    </xf>
    <xf numFmtId="0" fontId="7" fillId="0" borderId="7" xfId="0" applyFont="1" applyFill="1" applyBorder="1" applyAlignment="1">
      <alignment vertical="center"/>
    </xf>
    <xf numFmtId="0" fontId="7" fillId="0" borderId="0" xfId="0" applyFont="1" applyFill="1" applyBorder="1" applyAlignment="1">
      <alignment vertical="center"/>
    </xf>
    <xf numFmtId="0" fontId="0" fillId="3" borderId="0" xfId="0" applyFill="1" applyBorder="1" applyAlignment="1" applyProtection="1">
      <alignment vertical="center" wrapText="1"/>
      <protection locked="0"/>
    </xf>
    <xf numFmtId="0" fontId="0" fillId="3" borderId="0" xfId="0" applyFill="1" applyAlignment="1" applyProtection="1">
      <alignment vertical="center" wrapText="1"/>
      <protection locked="0"/>
    </xf>
    <xf numFmtId="0" fontId="0" fillId="3" borderId="8" xfId="0" applyFill="1" applyBorder="1" applyAlignment="1" applyProtection="1">
      <alignment vertical="center" wrapText="1"/>
      <protection locked="0"/>
    </xf>
    <xf numFmtId="0" fontId="0" fillId="3" borderId="9" xfId="0" applyFill="1" applyBorder="1" applyAlignment="1" applyProtection="1">
      <alignment vertical="center" wrapText="1"/>
      <protection locked="0"/>
    </xf>
    <xf numFmtId="0" fontId="0" fillId="3" borderId="14" xfId="0" applyFill="1" applyBorder="1" applyAlignment="1" applyProtection="1">
      <alignment vertical="center" wrapText="1"/>
      <protection locked="0"/>
    </xf>
    <xf numFmtId="0" fontId="3" fillId="3" borderId="4" xfId="0" applyFont="1" applyFill="1" applyBorder="1" applyAlignment="1" applyProtection="1">
      <alignment vertical="center"/>
      <protection locked="0"/>
    </xf>
    <xf numFmtId="0" fontId="3" fillId="3" borderId="5" xfId="0" applyFont="1" applyFill="1" applyBorder="1" applyAlignment="1" applyProtection="1">
      <alignment vertical="center"/>
      <protection locked="0"/>
    </xf>
    <xf numFmtId="0" fontId="8" fillId="0" borderId="0" xfId="0" applyFont="1" applyFill="1" applyBorder="1" applyAlignment="1">
      <alignment vertical="center"/>
    </xf>
    <xf numFmtId="0" fontId="0" fillId="0" borderId="0" xfId="0" applyFill="1" applyAlignment="1">
      <alignment vertical="center"/>
    </xf>
    <xf numFmtId="0" fontId="8" fillId="0" borderId="10" xfId="0" applyFont="1" applyFill="1" applyBorder="1" applyAlignment="1">
      <alignment vertical="center" wrapText="1"/>
    </xf>
    <xf numFmtId="0" fontId="8" fillId="0" borderId="11" xfId="0" applyFont="1" applyFill="1" applyBorder="1" applyAlignment="1">
      <alignment vertical="center" wrapText="1"/>
    </xf>
    <xf numFmtId="0" fontId="8" fillId="0" borderId="21" xfId="0" applyFont="1" applyFill="1" applyBorder="1" applyAlignment="1">
      <alignment vertical="center" wrapText="1"/>
    </xf>
    <xf numFmtId="0" fontId="0" fillId="3" borderId="28" xfId="0" applyFill="1" applyBorder="1" applyAlignment="1" applyProtection="1">
      <alignment vertical="center" shrinkToFit="1"/>
      <protection locked="0"/>
    </xf>
    <xf numFmtId="0" fontId="0" fillId="3" borderId="29" xfId="0" applyFill="1" applyBorder="1" applyAlignment="1" applyProtection="1">
      <alignment vertical="center" shrinkToFit="1"/>
      <protection locked="0"/>
    </xf>
    <xf numFmtId="0" fontId="0" fillId="3" borderId="30" xfId="0" applyFill="1" applyBorder="1" applyAlignment="1" applyProtection="1">
      <alignment vertical="center" shrinkToFit="1"/>
      <protection locked="0"/>
    </xf>
    <xf numFmtId="0" fontId="0" fillId="3" borderId="25" xfId="0" applyFill="1" applyBorder="1" applyAlignment="1" applyProtection="1">
      <alignment vertical="center" shrinkToFit="1"/>
      <protection locked="0"/>
    </xf>
    <xf numFmtId="0" fontId="0" fillId="3" borderId="26" xfId="0" applyFill="1" applyBorder="1" applyAlignment="1" applyProtection="1">
      <alignment vertical="center" shrinkToFit="1"/>
      <protection locked="0"/>
    </xf>
    <xf numFmtId="0" fontId="0" fillId="3" borderId="31" xfId="0" applyFill="1" applyBorder="1" applyAlignment="1" applyProtection="1">
      <alignment vertical="center" shrinkToFit="1"/>
      <protection locked="0"/>
    </xf>
    <xf numFmtId="0" fontId="0" fillId="3" borderId="32" xfId="0" applyFill="1" applyBorder="1" applyAlignment="1" applyProtection="1">
      <alignment vertical="center" wrapText="1"/>
      <protection locked="0"/>
    </xf>
    <xf numFmtId="0" fontId="0" fillId="3" borderId="33" xfId="0" applyFill="1" applyBorder="1" applyAlignment="1" applyProtection="1">
      <alignment vertical="center" wrapText="1"/>
      <protection locked="0"/>
    </xf>
    <xf numFmtId="0" fontId="0" fillId="3" borderId="34" xfId="0" applyFill="1" applyBorder="1" applyAlignment="1" applyProtection="1">
      <alignment vertical="center" wrapText="1"/>
      <protection locked="0"/>
    </xf>
    <xf numFmtId="0" fontId="3" fillId="3" borderId="4" xfId="0" applyFont="1" applyFill="1" applyBorder="1" applyAlignment="1" applyProtection="1">
      <alignment vertical="center" wrapText="1"/>
      <protection locked="0"/>
    </xf>
    <xf numFmtId="0" fontId="3" fillId="3" borderId="5" xfId="0" applyFont="1" applyFill="1" applyBorder="1" applyAlignment="1" applyProtection="1">
      <alignment vertical="center" wrapText="1"/>
      <protection locked="0"/>
    </xf>
    <xf numFmtId="0" fontId="3" fillId="3" borderId="6" xfId="0" applyFont="1" applyFill="1" applyBorder="1" applyAlignment="1" applyProtection="1">
      <alignment vertical="center" wrapText="1"/>
      <protection locked="0"/>
    </xf>
    <xf numFmtId="0" fontId="3" fillId="3" borderId="7" xfId="0" applyFont="1" applyFill="1" applyBorder="1" applyAlignment="1" applyProtection="1">
      <alignment vertical="center" wrapText="1"/>
      <protection locked="0"/>
    </xf>
    <xf numFmtId="0" fontId="3" fillId="3" borderId="0" xfId="0" applyFont="1" applyFill="1" applyBorder="1" applyAlignment="1" applyProtection="1">
      <alignment vertical="center" wrapText="1"/>
      <protection locked="0"/>
    </xf>
    <xf numFmtId="0" fontId="3" fillId="3" borderId="8" xfId="0" applyFont="1" applyFill="1" applyBorder="1" applyAlignment="1" applyProtection="1">
      <alignment vertical="center" wrapText="1"/>
      <protection locked="0"/>
    </xf>
    <xf numFmtId="0" fontId="3" fillId="3" borderId="13" xfId="0" applyFont="1" applyFill="1" applyBorder="1" applyAlignment="1" applyProtection="1">
      <alignment vertical="center" wrapText="1"/>
      <protection locked="0"/>
    </xf>
    <xf numFmtId="0" fontId="3" fillId="3" borderId="9" xfId="0" applyFont="1" applyFill="1" applyBorder="1" applyAlignment="1" applyProtection="1">
      <alignment vertical="center" wrapText="1"/>
      <protection locked="0"/>
    </xf>
    <xf numFmtId="0" fontId="3" fillId="3" borderId="14" xfId="0" applyFont="1" applyFill="1" applyBorder="1" applyAlignment="1" applyProtection="1">
      <alignment vertical="center" wrapText="1"/>
      <protection locked="0"/>
    </xf>
    <xf numFmtId="0" fontId="3" fillId="3" borderId="24" xfId="0" applyFont="1" applyFill="1" applyBorder="1" applyAlignment="1" applyProtection="1">
      <alignment vertical="center"/>
      <protection locked="0"/>
    </xf>
    <xf numFmtId="0" fontId="3" fillId="3" borderId="12" xfId="0" applyFont="1" applyFill="1" applyBorder="1" applyAlignment="1" applyProtection="1">
      <alignment vertical="center"/>
      <protection locked="0"/>
    </xf>
    <xf numFmtId="0" fontId="3" fillId="3" borderId="2" xfId="0" applyFont="1" applyFill="1" applyBorder="1" applyAlignment="1" applyProtection="1">
      <alignment vertical="center"/>
      <protection locked="0"/>
    </xf>
    <xf numFmtId="0" fontId="4" fillId="0" borderId="4" xfId="0" applyFont="1" applyFill="1" applyBorder="1" applyAlignment="1">
      <alignment vertical="center" wrapText="1"/>
    </xf>
    <xf numFmtId="0" fontId="0" fillId="0" borderId="6" xfId="0" applyFill="1" applyBorder="1" applyAlignment="1">
      <alignment vertical="center" wrapText="1"/>
    </xf>
    <xf numFmtId="0" fontId="4" fillId="0" borderId="7" xfId="0" applyFont="1" applyFill="1" applyBorder="1" applyAlignment="1">
      <alignment vertical="center" wrapText="1"/>
    </xf>
    <xf numFmtId="0" fontId="0" fillId="0" borderId="8" xfId="0" applyFill="1" applyBorder="1" applyAlignment="1">
      <alignment vertical="center" wrapText="1"/>
    </xf>
    <xf numFmtId="0" fontId="0" fillId="0" borderId="7" xfId="0" applyFill="1" applyBorder="1" applyAlignment="1">
      <alignment vertical="center" wrapText="1"/>
    </xf>
    <xf numFmtId="0" fontId="0" fillId="0" borderId="13" xfId="0" applyFill="1" applyBorder="1" applyAlignment="1">
      <alignment vertical="center" wrapText="1"/>
    </xf>
    <xf numFmtId="0" fontId="0" fillId="0" borderId="14" xfId="0" applyFill="1" applyBorder="1" applyAlignment="1">
      <alignment vertical="center" wrapText="1"/>
    </xf>
    <xf numFmtId="0" fontId="4" fillId="0" borderId="5" xfId="0" applyFont="1" applyFill="1" applyBorder="1" applyAlignment="1">
      <alignment horizontal="center" vertical="center"/>
    </xf>
    <xf numFmtId="0" fontId="0" fillId="3" borderId="35" xfId="0" applyFill="1" applyBorder="1" applyAlignment="1" applyProtection="1">
      <alignment vertical="center" wrapText="1"/>
      <protection locked="0"/>
    </xf>
    <xf numFmtId="0" fontId="0" fillId="3" borderId="31" xfId="0" applyFill="1" applyBorder="1" applyAlignment="1" applyProtection="1">
      <alignment vertical="center" wrapText="1"/>
      <protection locked="0"/>
    </xf>
    <xf numFmtId="177" fontId="8" fillId="3" borderId="0" xfId="0" applyNumberFormat="1" applyFont="1" applyFill="1" applyBorder="1" applyAlignment="1" applyProtection="1">
      <alignment horizontal="right" vertical="center"/>
      <protection locked="0"/>
    </xf>
    <xf numFmtId="177" fontId="8" fillId="3" borderId="0" xfId="0" applyNumberFormat="1" applyFont="1" applyFill="1" applyAlignment="1" applyProtection="1">
      <alignment horizontal="right" vertical="center"/>
      <protection locked="0"/>
    </xf>
    <xf numFmtId="0" fontId="3" fillId="3" borderId="0" xfId="0" applyFont="1" applyFill="1" applyBorder="1" applyAlignment="1" applyProtection="1">
      <alignment vertical="center"/>
      <protection locked="0"/>
    </xf>
    <xf numFmtId="0" fontId="3" fillId="0" borderId="6" xfId="0" applyFont="1" applyFill="1" applyBorder="1" applyAlignment="1">
      <alignment vertical="center" wrapText="1"/>
    </xf>
    <xf numFmtId="0" fontId="7" fillId="3" borderId="0" xfId="0" applyFont="1" applyFill="1" applyBorder="1" applyAlignment="1" applyProtection="1">
      <alignment horizontal="left" vertical="center"/>
      <protection locked="0"/>
    </xf>
    <xf numFmtId="0" fontId="0" fillId="0" borderId="0" xfId="0" applyAlignment="1" applyProtection="1">
      <alignment horizontal="left" vertical="center"/>
      <protection locked="0"/>
    </xf>
    <xf numFmtId="0" fontId="4" fillId="0" borderId="0" xfId="0" applyFont="1" applyFill="1" applyBorder="1" applyAlignment="1">
      <alignment vertical="center"/>
    </xf>
    <xf numFmtId="0" fontId="0" fillId="0" borderId="8" xfId="0" applyFill="1" applyBorder="1" applyAlignment="1">
      <alignment vertical="center"/>
    </xf>
    <xf numFmtId="0" fontId="14" fillId="0" borderId="4" xfId="2" applyFont="1" applyFill="1" applyBorder="1" applyAlignment="1" applyProtection="1">
      <alignment horizontal="left" vertical="center" wrapText="1" indent="3"/>
      <protection locked="0"/>
    </xf>
    <xf numFmtId="0" fontId="14" fillId="0" borderId="5" xfId="2" applyFont="1" applyFill="1" applyBorder="1" applyAlignment="1" applyProtection="1">
      <alignment horizontal="left" vertical="center" wrapText="1" indent="3"/>
      <protection locked="0"/>
    </xf>
    <xf numFmtId="0" fontId="14" fillId="0" borderId="6" xfId="2" applyFont="1" applyFill="1" applyBorder="1" applyAlignment="1" applyProtection="1">
      <alignment horizontal="left" vertical="center" wrapText="1" indent="3"/>
      <protection locked="0"/>
    </xf>
    <xf numFmtId="0" fontId="14" fillId="0" borderId="7" xfId="2" applyFont="1" applyFill="1" applyBorder="1" applyAlignment="1" applyProtection="1">
      <alignment horizontal="left" vertical="center" wrapText="1" indent="3"/>
      <protection locked="0"/>
    </xf>
    <xf numFmtId="0" fontId="14" fillId="0" borderId="0" xfId="2" applyFont="1" applyFill="1" applyBorder="1" applyAlignment="1" applyProtection="1">
      <alignment horizontal="left" vertical="center" wrapText="1" indent="3"/>
      <protection locked="0"/>
    </xf>
    <xf numFmtId="0" fontId="14" fillId="0" borderId="8" xfId="2" applyFont="1" applyFill="1" applyBorder="1" applyAlignment="1" applyProtection="1">
      <alignment horizontal="left" vertical="center" wrapText="1" indent="3"/>
      <protection locked="0"/>
    </xf>
    <xf numFmtId="0" fontId="14" fillId="0" borderId="13" xfId="2" applyFont="1" applyFill="1" applyBorder="1" applyAlignment="1" applyProtection="1">
      <alignment horizontal="left" vertical="center" wrapText="1" indent="3"/>
      <protection locked="0"/>
    </xf>
    <xf numFmtId="0" fontId="14" fillId="0" borderId="9" xfId="2" applyFont="1" applyFill="1" applyBorder="1" applyAlignment="1" applyProtection="1">
      <alignment horizontal="left" vertical="center" wrapText="1" indent="3"/>
      <protection locked="0"/>
    </xf>
    <xf numFmtId="0" fontId="14" fillId="0" borderId="14" xfId="2" applyFont="1" applyFill="1" applyBorder="1" applyAlignment="1" applyProtection="1">
      <alignment horizontal="left" vertical="center" wrapText="1" indent="3"/>
      <protection locked="0"/>
    </xf>
    <xf numFmtId="0" fontId="3" fillId="3" borderId="28" xfId="0" applyFont="1" applyFill="1" applyBorder="1" applyAlignment="1" applyProtection="1">
      <alignment vertical="center" wrapText="1"/>
      <protection locked="0"/>
    </xf>
    <xf numFmtId="0" fontId="3" fillId="3" borderId="29" xfId="0" applyFont="1" applyFill="1" applyBorder="1" applyAlignment="1" applyProtection="1">
      <alignment vertical="center" wrapText="1"/>
      <protection locked="0"/>
    </xf>
    <xf numFmtId="0" fontId="0" fillId="3" borderId="36" xfId="0" applyFill="1" applyBorder="1" applyAlignment="1" applyProtection="1">
      <alignment vertical="center" wrapText="1"/>
      <protection locked="0"/>
    </xf>
    <xf numFmtId="0" fontId="0" fillId="0" borderId="0" xfId="0" applyFill="1" applyBorder="1" applyAlignment="1">
      <alignment vertical="center"/>
    </xf>
    <xf numFmtId="0" fontId="0" fillId="0" borderId="9" xfId="0" applyFill="1" applyBorder="1" applyAlignment="1">
      <alignment vertical="center"/>
    </xf>
    <xf numFmtId="0" fontId="7" fillId="0" borderId="2" xfId="0" applyFont="1" applyFill="1" applyBorder="1" applyAlignment="1">
      <alignment vertical="center"/>
    </xf>
    <xf numFmtId="0" fontId="0" fillId="3" borderId="12" xfId="0" applyFill="1" applyBorder="1" applyAlignment="1" applyProtection="1">
      <alignment vertical="center"/>
      <protection locked="0"/>
    </xf>
    <xf numFmtId="0" fontId="0" fillId="0" borderId="24" xfId="0" applyFill="1" applyBorder="1" applyAlignment="1" applyProtection="1">
      <alignment vertical="center"/>
      <protection locked="0"/>
    </xf>
    <xf numFmtId="0" fontId="0" fillId="0" borderId="12" xfId="0" applyFill="1" applyBorder="1" applyAlignment="1" applyProtection="1">
      <alignment vertical="center"/>
      <protection locked="0"/>
    </xf>
    <xf numFmtId="0" fontId="0" fillId="0" borderId="2" xfId="0" applyFill="1" applyBorder="1" applyAlignment="1" applyProtection="1">
      <alignment vertical="center"/>
      <protection locked="0"/>
    </xf>
    <xf numFmtId="0" fontId="3" fillId="3" borderId="28" xfId="0" applyFont="1" applyFill="1" applyBorder="1" applyAlignment="1" applyProtection="1">
      <alignment vertical="center"/>
      <protection locked="0"/>
    </xf>
    <xf numFmtId="0" fontId="3" fillId="3" borderId="29" xfId="0" applyFont="1" applyFill="1" applyBorder="1" applyAlignment="1" applyProtection="1">
      <alignment vertical="center"/>
      <protection locked="0"/>
    </xf>
    <xf numFmtId="0" fontId="3" fillId="3" borderId="30" xfId="0" applyFont="1" applyFill="1" applyBorder="1" applyAlignment="1" applyProtection="1">
      <alignment vertical="center"/>
      <protection locked="0"/>
    </xf>
    <xf numFmtId="0" fontId="3" fillId="3" borderId="32" xfId="0" applyFont="1" applyFill="1" applyBorder="1" applyAlignment="1" applyProtection="1">
      <alignment vertical="center"/>
      <protection locked="0"/>
    </xf>
    <xf numFmtId="0" fontId="3" fillId="3" borderId="33" xfId="0" applyFont="1" applyFill="1" applyBorder="1" applyAlignment="1" applyProtection="1">
      <alignment vertical="center"/>
      <protection locked="0"/>
    </xf>
    <xf numFmtId="0" fontId="3" fillId="3" borderId="34" xfId="0" applyFont="1" applyFill="1" applyBorder="1" applyAlignment="1" applyProtection="1">
      <alignment vertical="center"/>
      <protection locked="0"/>
    </xf>
    <xf numFmtId="0" fontId="7" fillId="0" borderId="9" xfId="0" applyFont="1" applyFill="1" applyBorder="1" applyAlignment="1" applyProtection="1">
      <alignment horizontal="center" vertical="center"/>
    </xf>
    <xf numFmtId="0" fontId="0" fillId="0" borderId="14" xfId="0" applyFill="1" applyBorder="1" applyAlignment="1" applyProtection="1">
      <alignment horizontal="center" vertical="center"/>
    </xf>
    <xf numFmtId="0" fontId="8" fillId="0" borderId="24" xfId="0" applyFont="1" applyFill="1" applyBorder="1" applyAlignment="1" applyProtection="1">
      <alignment vertical="center"/>
    </xf>
    <xf numFmtId="0" fontId="10" fillId="0" borderId="2" xfId="0" applyFont="1" applyFill="1" applyBorder="1" applyAlignment="1" applyProtection="1">
      <alignment vertical="center"/>
    </xf>
    <xf numFmtId="0" fontId="7" fillId="3" borderId="4" xfId="0" applyFont="1" applyFill="1" applyBorder="1" applyAlignment="1" applyProtection="1">
      <alignment vertical="center" wrapText="1"/>
      <protection locked="0"/>
    </xf>
    <xf numFmtId="0" fontId="0" fillId="3" borderId="6" xfId="0" applyFill="1" applyBorder="1" applyAlignment="1" applyProtection="1">
      <alignment vertical="center" wrapText="1"/>
      <protection locked="0"/>
    </xf>
    <xf numFmtId="0" fontId="0" fillId="3" borderId="7" xfId="0" applyFill="1" applyBorder="1" applyAlignment="1" applyProtection="1">
      <alignment vertical="center" wrapText="1"/>
      <protection locked="0"/>
    </xf>
    <xf numFmtId="0" fontId="7" fillId="0" borderId="13" xfId="0" applyFont="1" applyFill="1" applyBorder="1" applyAlignment="1" applyProtection="1">
      <alignment horizontal="center" vertical="center"/>
    </xf>
    <xf numFmtId="0" fontId="7" fillId="0" borderId="14" xfId="0" applyFont="1" applyFill="1" applyBorder="1" applyAlignment="1" applyProtection="1">
      <alignment horizontal="center" vertical="center"/>
    </xf>
    <xf numFmtId="0" fontId="7" fillId="0" borderId="10" xfId="0" applyFont="1" applyFill="1" applyBorder="1" applyAlignment="1" applyProtection="1">
      <alignment horizontal="center" vertical="center"/>
    </xf>
    <xf numFmtId="0" fontId="5" fillId="0" borderId="21" xfId="0" applyFont="1" applyFill="1" applyBorder="1" applyAlignment="1" applyProtection="1">
      <alignment horizontal="center" vertical="center"/>
    </xf>
    <xf numFmtId="0" fontId="7" fillId="3" borderId="4" xfId="0" applyFont="1" applyFill="1" applyBorder="1" applyAlignment="1" applyProtection="1">
      <alignment vertical="center" wrapText="1"/>
    </xf>
    <xf numFmtId="0" fontId="0" fillId="3" borderId="6" xfId="0" applyFill="1" applyBorder="1" applyAlignment="1" applyProtection="1">
      <alignment vertical="center" wrapText="1"/>
    </xf>
    <xf numFmtId="0" fontId="0" fillId="3" borderId="7" xfId="0" applyFill="1" applyBorder="1" applyAlignment="1" applyProtection="1">
      <alignment vertical="center" wrapText="1"/>
    </xf>
    <xf numFmtId="0" fontId="0" fillId="3" borderId="8" xfId="0" applyFill="1" applyBorder="1" applyAlignment="1" applyProtection="1">
      <alignment vertical="center" wrapText="1"/>
    </xf>
    <xf numFmtId="0" fontId="4" fillId="3" borderId="10" xfId="0" applyFont="1" applyFill="1" applyBorder="1" applyAlignment="1" applyProtection="1">
      <alignment vertical="top" wrapText="1"/>
      <protection locked="0"/>
    </xf>
    <xf numFmtId="0" fontId="3" fillId="3" borderId="11" xfId="0" applyFont="1" applyFill="1" applyBorder="1" applyAlignment="1" applyProtection="1">
      <alignment vertical="top" wrapText="1"/>
      <protection locked="0"/>
    </xf>
    <xf numFmtId="0" fontId="3" fillId="3" borderId="21" xfId="0" applyFont="1" applyFill="1" applyBorder="1" applyAlignment="1" applyProtection="1">
      <alignment vertical="top" wrapText="1"/>
      <protection locked="0"/>
    </xf>
    <xf numFmtId="0" fontId="7" fillId="0" borderId="10" xfId="0" applyFont="1" applyFill="1" applyBorder="1" applyAlignment="1" applyProtection="1">
      <alignment vertical="center"/>
    </xf>
    <xf numFmtId="0" fontId="7" fillId="0" borderId="11" xfId="0" applyFont="1" applyFill="1" applyBorder="1" applyAlignment="1" applyProtection="1">
      <alignment vertical="center"/>
    </xf>
    <xf numFmtId="0" fontId="7" fillId="0" borderId="21" xfId="0" applyFont="1" applyFill="1" applyBorder="1" applyAlignment="1" applyProtection="1">
      <alignment vertical="center"/>
    </xf>
    <xf numFmtId="0" fontId="8" fillId="3" borderId="4" xfId="0" applyFont="1" applyFill="1" applyBorder="1" applyAlignment="1" applyProtection="1">
      <alignment horizontal="center" vertical="center" wrapText="1"/>
      <protection locked="0"/>
    </xf>
    <xf numFmtId="0" fontId="10" fillId="3" borderId="6" xfId="0" applyFont="1" applyFill="1" applyBorder="1" applyAlignment="1" applyProtection="1">
      <alignment horizontal="center" vertical="center" wrapText="1"/>
      <protection locked="0"/>
    </xf>
    <xf numFmtId="0" fontId="10" fillId="3" borderId="7" xfId="0" applyFont="1" applyFill="1" applyBorder="1" applyAlignment="1" applyProtection="1">
      <alignment horizontal="center" vertical="center" wrapText="1"/>
      <protection locked="0"/>
    </xf>
    <xf numFmtId="0" fontId="10" fillId="3" borderId="8" xfId="0" applyFont="1" applyFill="1" applyBorder="1" applyAlignment="1" applyProtection="1">
      <alignment horizontal="center" vertical="center" wrapText="1"/>
      <protection locked="0"/>
    </xf>
    <xf numFmtId="0" fontId="10" fillId="3" borderId="13" xfId="0" applyFont="1" applyFill="1" applyBorder="1" applyAlignment="1" applyProtection="1">
      <alignment horizontal="center" vertical="center" wrapText="1"/>
      <protection locked="0"/>
    </xf>
    <xf numFmtId="0" fontId="10" fillId="3" borderId="14" xfId="0" applyFont="1" applyFill="1" applyBorder="1" applyAlignment="1" applyProtection="1">
      <alignment horizontal="center" vertical="center" wrapText="1"/>
      <protection locked="0"/>
    </xf>
    <xf numFmtId="0" fontId="8" fillId="3" borderId="4" xfId="0" applyFont="1" applyFill="1" applyBorder="1" applyAlignment="1" applyProtection="1">
      <alignment horizontal="center" vertical="center" wrapText="1"/>
    </xf>
    <xf numFmtId="0" fontId="10" fillId="3" borderId="6" xfId="0" applyFont="1" applyFill="1" applyBorder="1" applyAlignment="1" applyProtection="1">
      <alignment horizontal="center" vertical="center" wrapText="1"/>
    </xf>
    <xf numFmtId="0" fontId="10" fillId="3" borderId="7" xfId="0" applyFont="1" applyFill="1" applyBorder="1" applyAlignment="1" applyProtection="1">
      <alignment horizontal="center" vertical="center" wrapText="1"/>
    </xf>
    <xf numFmtId="0" fontId="10" fillId="3" borderId="8" xfId="0" applyFont="1" applyFill="1" applyBorder="1" applyAlignment="1" applyProtection="1">
      <alignment horizontal="center" vertical="center" wrapText="1"/>
    </xf>
    <xf numFmtId="0" fontId="10" fillId="3" borderId="13" xfId="0" applyFont="1" applyFill="1" applyBorder="1" applyAlignment="1" applyProtection="1">
      <alignment horizontal="center" vertical="center" wrapText="1"/>
    </xf>
    <xf numFmtId="0" fontId="10" fillId="3" borderId="14" xfId="0" applyFont="1" applyFill="1" applyBorder="1" applyAlignment="1" applyProtection="1">
      <alignment horizontal="center" vertical="center" wrapText="1"/>
    </xf>
  </cellXfs>
  <cellStyles count="3">
    <cellStyle name="パーセント" xfId="1" builtinId="5"/>
    <cellStyle name="ハイパーリンク" xfId="2"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13</xdr:col>
      <xdr:colOff>552450</xdr:colOff>
      <xdr:row>32</xdr:row>
      <xdr:rowOff>44450</xdr:rowOff>
    </xdr:from>
    <xdr:to>
      <xdr:col>13</xdr:col>
      <xdr:colOff>622300</xdr:colOff>
      <xdr:row>34</xdr:row>
      <xdr:rowOff>139700</xdr:rowOff>
    </xdr:to>
    <xdr:sp macro="" textlink="">
      <xdr:nvSpPr>
        <xdr:cNvPr id="1760" name="AutoShape 20">
          <a:extLst>
            <a:ext uri="{FF2B5EF4-FFF2-40B4-BE49-F238E27FC236}">
              <a16:creationId xmlns:a16="http://schemas.microsoft.com/office/drawing/2014/main" id="{758B967B-BAA2-4C84-9B2F-161B9E83D88F}"/>
            </a:ext>
          </a:extLst>
        </xdr:cNvPr>
        <xdr:cNvSpPr>
          <a:spLocks/>
        </xdr:cNvSpPr>
      </xdr:nvSpPr>
      <xdr:spPr bwMode="auto">
        <a:xfrm>
          <a:off x="7067550" y="6654800"/>
          <a:ext cx="69850" cy="450850"/>
        </a:xfrm>
        <a:prstGeom prst="rightBracket">
          <a:avLst>
            <a:gd name="adj" fmla="val 5378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57150</xdr:colOff>
      <xdr:row>32</xdr:row>
      <xdr:rowOff>44450</xdr:rowOff>
    </xdr:from>
    <xdr:to>
      <xdr:col>6</xdr:col>
      <xdr:colOff>127000</xdr:colOff>
      <xdr:row>34</xdr:row>
      <xdr:rowOff>120650</xdr:rowOff>
    </xdr:to>
    <xdr:sp macro="" textlink="">
      <xdr:nvSpPr>
        <xdr:cNvPr id="1761" name="AutoShape 21">
          <a:extLst>
            <a:ext uri="{FF2B5EF4-FFF2-40B4-BE49-F238E27FC236}">
              <a16:creationId xmlns:a16="http://schemas.microsoft.com/office/drawing/2014/main" id="{13DB9CCD-95DF-451F-8246-2993ACA22B34}"/>
            </a:ext>
          </a:extLst>
        </xdr:cNvPr>
        <xdr:cNvSpPr>
          <a:spLocks/>
        </xdr:cNvSpPr>
      </xdr:nvSpPr>
      <xdr:spPr bwMode="auto">
        <a:xfrm>
          <a:off x="2508250" y="6654800"/>
          <a:ext cx="69850" cy="431800"/>
        </a:xfrm>
        <a:prstGeom prst="leftBracket">
          <a:avLst>
            <a:gd name="adj" fmla="val 51515"/>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63500</xdr:colOff>
      <xdr:row>30</xdr:row>
      <xdr:rowOff>69850</xdr:rowOff>
    </xdr:from>
    <xdr:to>
      <xdr:col>1</xdr:col>
      <xdr:colOff>133350</xdr:colOff>
      <xdr:row>32</xdr:row>
      <xdr:rowOff>152400</xdr:rowOff>
    </xdr:to>
    <xdr:sp macro="" textlink="">
      <xdr:nvSpPr>
        <xdr:cNvPr id="3492" name="AutoShape 1">
          <a:extLst>
            <a:ext uri="{FF2B5EF4-FFF2-40B4-BE49-F238E27FC236}">
              <a16:creationId xmlns:a16="http://schemas.microsoft.com/office/drawing/2014/main" id="{3D453987-990D-45A6-9297-B6AF45809E22}"/>
            </a:ext>
          </a:extLst>
        </xdr:cNvPr>
        <xdr:cNvSpPr>
          <a:spLocks/>
        </xdr:cNvSpPr>
      </xdr:nvSpPr>
      <xdr:spPr bwMode="auto">
        <a:xfrm>
          <a:off x="158750" y="5181600"/>
          <a:ext cx="69850" cy="641350"/>
        </a:xfrm>
        <a:prstGeom prst="leftBracket">
          <a:avLst>
            <a:gd name="adj" fmla="val 76515"/>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901700</xdr:colOff>
      <xdr:row>30</xdr:row>
      <xdr:rowOff>50800</xdr:rowOff>
    </xdr:from>
    <xdr:to>
      <xdr:col>1</xdr:col>
      <xdr:colOff>971550</xdr:colOff>
      <xdr:row>32</xdr:row>
      <xdr:rowOff>133350</xdr:rowOff>
    </xdr:to>
    <xdr:sp macro="" textlink="">
      <xdr:nvSpPr>
        <xdr:cNvPr id="3493" name="AutoShape 2">
          <a:extLst>
            <a:ext uri="{FF2B5EF4-FFF2-40B4-BE49-F238E27FC236}">
              <a16:creationId xmlns:a16="http://schemas.microsoft.com/office/drawing/2014/main" id="{4CD1A846-83EA-4468-9390-FAD31B90CC1F}"/>
            </a:ext>
          </a:extLst>
        </xdr:cNvPr>
        <xdr:cNvSpPr>
          <a:spLocks/>
        </xdr:cNvSpPr>
      </xdr:nvSpPr>
      <xdr:spPr bwMode="auto">
        <a:xfrm>
          <a:off x="996950" y="5162550"/>
          <a:ext cx="69850" cy="641350"/>
        </a:xfrm>
        <a:prstGeom prst="rightBracket">
          <a:avLst>
            <a:gd name="adj" fmla="val 76515"/>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254000</xdr:colOff>
      <xdr:row>33</xdr:row>
      <xdr:rowOff>177800</xdr:rowOff>
    </xdr:from>
    <xdr:to>
      <xdr:col>3</xdr:col>
      <xdr:colOff>95250</xdr:colOff>
      <xdr:row>33</xdr:row>
      <xdr:rowOff>177800</xdr:rowOff>
    </xdr:to>
    <xdr:sp macro="" textlink="">
      <xdr:nvSpPr>
        <xdr:cNvPr id="3494" name="Line 3">
          <a:extLst>
            <a:ext uri="{FF2B5EF4-FFF2-40B4-BE49-F238E27FC236}">
              <a16:creationId xmlns:a16="http://schemas.microsoft.com/office/drawing/2014/main" id="{E59AB996-8A1E-49E9-8C92-C9F355E951F8}"/>
            </a:ext>
          </a:extLst>
        </xdr:cNvPr>
        <xdr:cNvSpPr>
          <a:spLocks noChangeShapeType="1"/>
        </xdr:cNvSpPr>
      </xdr:nvSpPr>
      <xdr:spPr bwMode="auto">
        <a:xfrm>
          <a:off x="1390650" y="6172200"/>
          <a:ext cx="11430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X111"/>
  <sheetViews>
    <sheetView zoomScaleNormal="100" zoomScaleSheetLayoutView="100" workbookViewId="0">
      <selection activeCell="J8" sqref="J8"/>
    </sheetView>
  </sheetViews>
  <sheetFormatPr defaultColWidth="9" defaultRowHeight="13.5" x14ac:dyDescent="0.15"/>
  <cols>
    <col min="1" max="1" width="2" style="15" customWidth="1"/>
    <col min="2" max="2" width="2.375" style="15" customWidth="1"/>
    <col min="3" max="3" width="15.5" style="15" customWidth="1"/>
    <col min="4" max="4" width="11.625" style="15" customWidth="1"/>
    <col min="5" max="5" width="2.75" style="15" customWidth="1"/>
    <col min="6" max="6" width="0.875" style="15" customWidth="1"/>
    <col min="7" max="7" width="2.125" style="15" customWidth="1"/>
    <col min="8" max="8" width="15.125" style="15" customWidth="1"/>
    <col min="9" max="9" width="2.625" style="15" customWidth="1"/>
    <col min="10" max="10" width="15.125" style="15" customWidth="1"/>
    <col min="11" max="11" width="2.875" style="15" customWidth="1"/>
    <col min="12" max="12" width="10.5" style="15" customWidth="1"/>
    <col min="13" max="13" width="9.875" style="15" customWidth="1"/>
    <col min="14" max="14" width="9.25" style="15" customWidth="1"/>
    <col min="15" max="15" width="3.375" style="15" customWidth="1"/>
    <col min="16" max="16" width="14.75" style="15" customWidth="1"/>
    <col min="17" max="16384" width="9" style="15"/>
  </cols>
  <sheetData>
    <row r="1" spans="1:24" ht="15.75" customHeight="1" x14ac:dyDescent="0.15">
      <c r="A1" s="22"/>
      <c r="B1" s="22"/>
      <c r="C1" s="22"/>
      <c r="D1" s="22"/>
      <c r="E1" s="22"/>
      <c r="F1" s="22"/>
      <c r="G1" s="22"/>
      <c r="H1" s="22"/>
      <c r="I1" s="22"/>
      <c r="J1" s="22"/>
      <c r="K1" s="22"/>
      <c r="L1" s="22"/>
      <c r="M1" s="22"/>
      <c r="N1" s="22"/>
      <c r="O1" s="22"/>
    </row>
    <row r="2" spans="1:24" ht="16.5" customHeight="1" x14ac:dyDescent="0.15">
      <c r="A2" s="22"/>
      <c r="B2" s="23" t="s">
        <v>0</v>
      </c>
      <c r="C2" s="22"/>
      <c r="D2" s="22"/>
      <c r="E2" s="22"/>
      <c r="F2" s="22"/>
      <c r="G2" s="22"/>
      <c r="H2" s="22"/>
      <c r="I2" s="22"/>
      <c r="J2" s="22"/>
      <c r="K2" s="22"/>
      <c r="L2" s="22"/>
      <c r="M2" s="22"/>
      <c r="N2" s="22"/>
      <c r="O2" s="22"/>
      <c r="X2" s="16"/>
    </row>
    <row r="3" spans="1:24" x14ac:dyDescent="0.15">
      <c r="A3" s="22"/>
      <c r="B3" s="24"/>
      <c r="C3" s="25"/>
      <c r="D3" s="25"/>
      <c r="E3" s="25"/>
      <c r="F3" s="25"/>
      <c r="G3" s="25"/>
      <c r="H3" s="25"/>
      <c r="I3" s="25"/>
      <c r="J3" s="25"/>
      <c r="K3" s="25"/>
      <c r="L3" s="25"/>
      <c r="M3" s="25"/>
      <c r="N3" s="25"/>
      <c r="O3" s="26"/>
      <c r="P3" s="80" t="s">
        <v>321</v>
      </c>
      <c r="Q3" s="81"/>
      <c r="R3" s="81"/>
      <c r="X3" s="16"/>
    </row>
    <row r="4" spans="1:24" ht="17.25" x14ac:dyDescent="0.15">
      <c r="A4" s="22"/>
      <c r="B4" s="27"/>
      <c r="C4" s="28"/>
      <c r="D4" s="28"/>
      <c r="E4" s="29" t="s">
        <v>1</v>
      </c>
      <c r="F4" s="29"/>
      <c r="G4" s="29"/>
      <c r="H4" s="29"/>
      <c r="I4" s="29"/>
      <c r="J4" s="29"/>
      <c r="K4" s="29"/>
      <c r="L4" s="29"/>
      <c r="M4" s="29"/>
      <c r="N4" s="28"/>
      <c r="O4" s="30"/>
      <c r="P4" s="78"/>
      <c r="Q4" s="79"/>
      <c r="R4" s="79"/>
    </row>
    <row r="5" spans="1:24" x14ac:dyDescent="0.15">
      <c r="A5" s="22"/>
      <c r="B5" s="27"/>
      <c r="C5" s="28"/>
      <c r="D5" s="28"/>
      <c r="E5" s="28"/>
      <c r="F5" s="28"/>
      <c r="G5" s="28"/>
      <c r="H5" s="28"/>
      <c r="I5" s="28"/>
      <c r="J5" s="28"/>
      <c r="K5" s="28"/>
      <c r="L5" s="31"/>
      <c r="M5" s="31"/>
      <c r="N5" s="32"/>
      <c r="O5" s="30"/>
      <c r="P5" s="78"/>
      <c r="Q5" s="79"/>
      <c r="R5" s="79"/>
    </row>
    <row r="6" spans="1:24" x14ac:dyDescent="0.15">
      <c r="A6" s="22"/>
      <c r="B6" s="27"/>
      <c r="C6" s="28"/>
      <c r="D6" s="28"/>
      <c r="E6" s="28"/>
      <c r="F6" s="28"/>
      <c r="G6" s="28"/>
      <c r="H6" s="28"/>
      <c r="I6" s="28"/>
      <c r="J6" s="28"/>
      <c r="K6" s="178" t="s">
        <v>25</v>
      </c>
      <c r="L6" s="179"/>
      <c r="M6" s="179"/>
      <c r="N6" s="179"/>
      <c r="O6" s="30"/>
      <c r="P6" s="19" t="str">
        <f>IF(OR(K6="",K6="　　　　年　　月　　日　　"),"届出日を入力してください","")</f>
        <v>届出日を入力してください</v>
      </c>
      <c r="Q6" s="79"/>
      <c r="R6" s="79"/>
    </row>
    <row r="7" spans="1:24" x14ac:dyDescent="0.15">
      <c r="A7" s="22"/>
      <c r="B7" s="27"/>
      <c r="C7" s="28"/>
      <c r="D7" s="28"/>
      <c r="E7" s="28"/>
      <c r="F7" s="28"/>
      <c r="G7" s="28"/>
      <c r="H7" s="28"/>
      <c r="I7" s="28"/>
      <c r="J7" s="28"/>
      <c r="K7" s="28"/>
      <c r="L7" s="28"/>
      <c r="M7" s="28"/>
      <c r="N7" s="28"/>
      <c r="O7" s="30"/>
      <c r="P7" s="17"/>
      <c r="Q7" s="18"/>
    </row>
    <row r="8" spans="1:24" ht="14.25" x14ac:dyDescent="0.15">
      <c r="A8" s="22"/>
      <c r="B8" s="27"/>
      <c r="C8" s="182" t="s">
        <v>427</v>
      </c>
      <c r="D8" s="183"/>
      <c r="E8" s="183"/>
      <c r="F8" s="183"/>
      <c r="G8" s="183"/>
      <c r="H8" s="183"/>
      <c r="I8" s="28"/>
      <c r="J8" s="28"/>
      <c r="K8" s="28"/>
      <c r="L8" s="28"/>
      <c r="M8" s="28"/>
      <c r="N8" s="28"/>
      <c r="O8" s="30"/>
      <c r="P8" s="17"/>
      <c r="Q8" s="18"/>
    </row>
    <row r="9" spans="1:24" ht="34.5" customHeight="1" x14ac:dyDescent="0.15">
      <c r="A9" s="22"/>
      <c r="B9" s="27"/>
      <c r="C9" s="28"/>
      <c r="D9" s="28"/>
      <c r="E9" s="28"/>
      <c r="F9" s="28"/>
      <c r="G9" s="28"/>
      <c r="H9" s="28"/>
      <c r="I9" s="28"/>
      <c r="J9" s="28"/>
      <c r="K9" s="28"/>
      <c r="L9" s="28"/>
      <c r="M9" s="28"/>
      <c r="N9" s="28"/>
      <c r="O9" s="30"/>
      <c r="P9" s="17"/>
      <c r="Q9" s="18"/>
    </row>
    <row r="10" spans="1:24" ht="27.75" customHeight="1" x14ac:dyDescent="0.15">
      <c r="A10" s="22"/>
      <c r="B10" s="27"/>
      <c r="C10" s="28"/>
      <c r="D10" s="28"/>
      <c r="E10" s="28"/>
      <c r="F10" s="22"/>
      <c r="G10" s="34"/>
      <c r="H10" s="33" t="s">
        <v>37</v>
      </c>
      <c r="I10" s="180"/>
      <c r="J10" s="180"/>
      <c r="K10" s="180"/>
      <c r="L10" s="180"/>
      <c r="M10" s="180"/>
      <c r="N10" s="180"/>
      <c r="O10" s="30"/>
      <c r="P10" s="19" t="str">
        <f>IF(I10="","届出者の住所を入力してください(届出日時点)","")</f>
        <v>届出者の住所を入力してください(届出日時点)</v>
      </c>
      <c r="Q10" s="18"/>
    </row>
    <row r="11" spans="1:24" ht="21.75" customHeight="1" x14ac:dyDescent="0.15">
      <c r="A11" s="22"/>
      <c r="B11" s="27"/>
      <c r="C11" s="28"/>
      <c r="D11" s="28"/>
      <c r="E11" s="28"/>
      <c r="F11" s="28"/>
      <c r="G11" s="28"/>
      <c r="H11" s="35" t="s">
        <v>36</v>
      </c>
      <c r="I11" s="160"/>
      <c r="J11" s="180"/>
      <c r="K11" s="180"/>
      <c r="L11" s="180"/>
      <c r="M11" s="180"/>
      <c r="N11" s="180"/>
      <c r="O11" s="30"/>
      <c r="P11" s="20" t="str">
        <f>IF(I11="","届出者(会社名）を入力してください（届出日時点）","")</f>
        <v>届出者(会社名）を入力してください（届出日時点）</v>
      </c>
      <c r="Q11" s="21"/>
    </row>
    <row r="12" spans="1:24" ht="23.25" customHeight="1" x14ac:dyDescent="0.15">
      <c r="A12" s="22"/>
      <c r="B12" s="27"/>
      <c r="C12" s="28"/>
      <c r="D12" s="28"/>
      <c r="E12" s="28"/>
      <c r="F12" s="28"/>
      <c r="G12" s="28"/>
      <c r="H12" s="28"/>
      <c r="I12" s="180"/>
      <c r="J12" s="180"/>
      <c r="K12" s="180"/>
      <c r="L12" s="180"/>
      <c r="M12" s="180"/>
      <c r="N12" s="180"/>
      <c r="O12" s="30"/>
      <c r="P12" s="19" t="str">
        <f>IF(I12="","届出者（代表者）の氏名を入力してください（届出日時点）","")</f>
        <v>届出者（代表者）の氏名を入力してください（届出日時点）</v>
      </c>
      <c r="Q12" s="21"/>
    </row>
    <row r="13" spans="1:24" ht="18.75" customHeight="1" x14ac:dyDescent="0.15">
      <c r="A13" s="22"/>
      <c r="B13" s="27"/>
      <c r="C13" s="28"/>
      <c r="D13" s="28"/>
      <c r="E13" s="28"/>
      <c r="F13" s="28"/>
      <c r="G13" s="28"/>
      <c r="H13" s="36"/>
      <c r="I13" s="126"/>
      <c r="J13" s="126"/>
      <c r="K13" s="126"/>
      <c r="L13" s="126"/>
      <c r="M13" s="126"/>
      <c r="N13" s="126"/>
      <c r="O13" s="30"/>
      <c r="P13" s="19" t="str">
        <f>IF(I13="","代理人の権限で届出する場合、代理人、職名、氏名を併記してください(例：代理人　工場長　○○　○○)","")</f>
        <v>代理人の権限で届出する場合、代理人、職名、氏名を併記してください(例：代理人　工場長　○○　○○)</v>
      </c>
      <c r="Q13" s="21"/>
    </row>
    <row r="14" spans="1:24" ht="18.75" customHeight="1" x14ac:dyDescent="0.15">
      <c r="A14" s="22"/>
      <c r="B14" s="27"/>
      <c r="C14" s="28"/>
      <c r="D14" s="28"/>
      <c r="E14" s="28"/>
      <c r="F14" s="28"/>
      <c r="G14" s="28"/>
      <c r="H14" s="36"/>
      <c r="I14" s="126"/>
      <c r="J14" s="126"/>
      <c r="K14" s="126"/>
      <c r="L14" s="126"/>
      <c r="M14" s="126"/>
      <c r="N14" s="126"/>
      <c r="O14" s="30"/>
      <c r="P14" s="17"/>
      <c r="Q14" s="21"/>
    </row>
    <row r="15" spans="1:24" x14ac:dyDescent="0.15">
      <c r="A15" s="22"/>
      <c r="B15" s="27"/>
      <c r="C15" s="22"/>
      <c r="D15" s="22"/>
      <c r="E15" s="22"/>
      <c r="F15" s="22"/>
      <c r="G15" s="22"/>
      <c r="H15" s="142" t="s">
        <v>33</v>
      </c>
      <c r="I15" s="143"/>
      <c r="J15" s="143"/>
      <c r="K15" s="143"/>
      <c r="L15" s="143"/>
      <c r="M15" s="143"/>
      <c r="N15" s="37"/>
      <c r="O15" s="30"/>
      <c r="P15" s="17"/>
      <c r="Q15" s="21"/>
    </row>
    <row r="16" spans="1:24" ht="18" customHeight="1" x14ac:dyDescent="0.15">
      <c r="A16" s="22"/>
      <c r="B16" s="27"/>
      <c r="C16" s="119" t="s">
        <v>2</v>
      </c>
      <c r="D16" s="119"/>
      <c r="E16" s="119"/>
      <c r="F16" s="119"/>
      <c r="G16" s="119"/>
      <c r="H16" s="119"/>
      <c r="I16" s="119"/>
      <c r="J16" s="119"/>
      <c r="K16" s="119"/>
      <c r="L16" s="119"/>
      <c r="M16" s="119"/>
      <c r="N16" s="119"/>
      <c r="O16" s="30"/>
      <c r="P16" s="17"/>
      <c r="Q16" s="21"/>
    </row>
    <row r="17" spans="1:19" x14ac:dyDescent="0.15">
      <c r="A17" s="22"/>
      <c r="B17" s="27"/>
      <c r="C17" s="38"/>
      <c r="D17" s="38"/>
      <c r="E17" s="38"/>
      <c r="F17" s="38"/>
      <c r="G17" s="38"/>
      <c r="H17" s="38"/>
      <c r="I17" s="38"/>
      <c r="J17" s="38"/>
      <c r="K17" s="38"/>
      <c r="L17" s="38"/>
      <c r="M17" s="38"/>
      <c r="N17" s="38"/>
      <c r="O17" s="30"/>
      <c r="P17" s="17"/>
      <c r="Q17" s="18"/>
    </row>
    <row r="18" spans="1:19" ht="22.5" customHeight="1" x14ac:dyDescent="0.15">
      <c r="A18" s="22"/>
      <c r="B18" s="27"/>
      <c r="C18" s="39" t="s">
        <v>3</v>
      </c>
      <c r="D18" s="140"/>
      <c r="E18" s="141"/>
      <c r="F18" s="141"/>
      <c r="G18" s="141"/>
      <c r="H18" s="141"/>
      <c r="I18" s="141"/>
      <c r="J18" s="141"/>
      <c r="K18" s="141"/>
      <c r="L18" s="141"/>
      <c r="M18" s="141"/>
      <c r="N18" s="141"/>
      <c r="O18" s="40"/>
      <c r="P18" s="19" t="str">
        <f>IF(D18="","事業者の名称を入力してください（届出対象年度の４月１日時点）","")</f>
        <v>事業者の名称を入力してください（届出対象年度の４月１日時点）</v>
      </c>
      <c r="Q18" s="18"/>
    </row>
    <row r="19" spans="1:19" ht="21" customHeight="1" x14ac:dyDescent="0.15">
      <c r="A19" s="22"/>
      <c r="B19" s="27"/>
      <c r="C19" s="41" t="s">
        <v>4</v>
      </c>
      <c r="D19" s="140"/>
      <c r="E19" s="141"/>
      <c r="F19" s="141"/>
      <c r="G19" s="141"/>
      <c r="H19" s="141"/>
      <c r="I19" s="141"/>
      <c r="J19" s="141"/>
      <c r="K19" s="141"/>
      <c r="L19" s="141"/>
      <c r="M19" s="141"/>
      <c r="N19" s="141"/>
      <c r="O19" s="40"/>
      <c r="P19" s="19" t="str">
        <f>IF(D23="","事業所の所在地を入力してください（届出対象年度の４月１日時点）","")</f>
        <v>事業所の所在地を入力してください（届出対象年度の４月１日時点）</v>
      </c>
      <c r="Q19" s="18"/>
    </row>
    <row r="20" spans="1:19" ht="34.5" customHeight="1" x14ac:dyDescent="0.15">
      <c r="A20" s="22"/>
      <c r="B20" s="27"/>
      <c r="C20" s="110" t="s">
        <v>17</v>
      </c>
      <c r="D20" s="168" t="s">
        <v>31</v>
      </c>
      <c r="E20" s="181"/>
      <c r="F20" s="156"/>
      <c r="G20" s="157"/>
      <c r="H20" s="157"/>
      <c r="I20" s="157"/>
      <c r="J20" s="157"/>
      <c r="K20" s="157"/>
      <c r="L20" s="157"/>
      <c r="M20" s="157"/>
      <c r="N20" s="158"/>
      <c r="O20" s="30"/>
      <c r="P20" s="19" t="str">
        <f>IF(F20="","目標とする管理化学物質の種類を選択してください","")</f>
        <v>目標とする管理化学物質の種類を選択してください</v>
      </c>
      <c r="Q20" s="18"/>
    </row>
    <row r="21" spans="1:19" ht="5.25" customHeight="1" x14ac:dyDescent="0.15">
      <c r="A21" s="22"/>
      <c r="B21" s="27"/>
      <c r="C21" s="111"/>
      <c r="D21" s="127" t="s">
        <v>32</v>
      </c>
      <c r="E21" s="128"/>
      <c r="F21" s="42"/>
      <c r="G21" s="43"/>
      <c r="H21" s="42"/>
      <c r="I21" s="42"/>
      <c r="J21" s="42"/>
      <c r="K21" s="42"/>
      <c r="L21" s="42"/>
      <c r="M21" s="42"/>
      <c r="N21" s="44"/>
      <c r="O21" s="30"/>
      <c r="P21" s="17"/>
      <c r="Q21" s="18"/>
    </row>
    <row r="22" spans="1:19" ht="14.25" customHeight="1" x14ac:dyDescent="0.15">
      <c r="A22" s="22"/>
      <c r="B22" s="27"/>
      <c r="C22" s="111"/>
      <c r="D22" s="129"/>
      <c r="E22" s="130"/>
      <c r="F22" s="45"/>
      <c r="G22" s="60"/>
      <c r="H22" s="33" t="s">
        <v>5</v>
      </c>
      <c r="I22" s="60" t="s">
        <v>425</v>
      </c>
      <c r="J22" s="33" t="s">
        <v>6</v>
      </c>
      <c r="K22" s="60"/>
      <c r="L22" s="46" t="s">
        <v>7</v>
      </c>
      <c r="M22" s="46"/>
      <c r="N22" s="47"/>
      <c r="O22" s="30"/>
      <c r="P22" s="19" t="str">
        <f>IF(AND(G22="",I22="",K22="",G24="",G26="",G28="",G30=""),"管理の改善の方法を選択して下さい","")</f>
        <v/>
      </c>
      <c r="Q22" s="18"/>
    </row>
    <row r="23" spans="1:19" ht="9.75" customHeight="1" x14ac:dyDescent="0.15">
      <c r="A23" s="22"/>
      <c r="B23" s="27"/>
      <c r="C23" s="111"/>
      <c r="D23" s="129"/>
      <c r="E23" s="130"/>
      <c r="F23" s="48"/>
      <c r="G23" s="28"/>
      <c r="H23" s="28"/>
      <c r="I23" s="28"/>
      <c r="J23" s="28"/>
      <c r="K23" s="28"/>
      <c r="L23" s="28"/>
      <c r="M23" s="28"/>
      <c r="N23" s="30"/>
      <c r="O23" s="30"/>
      <c r="P23" s="17"/>
    </row>
    <row r="24" spans="1:19" ht="14.25" x14ac:dyDescent="0.15">
      <c r="A24" s="22"/>
      <c r="B24" s="27"/>
      <c r="C24" s="111"/>
      <c r="D24" s="129"/>
      <c r="E24" s="130"/>
      <c r="F24" s="48"/>
      <c r="G24" s="60"/>
      <c r="H24" s="133" t="s">
        <v>8</v>
      </c>
      <c r="I24" s="134"/>
      <c r="J24" s="134"/>
      <c r="K24" s="28"/>
      <c r="L24" s="28"/>
      <c r="M24" s="28"/>
      <c r="N24" s="30"/>
      <c r="O24" s="30"/>
      <c r="P24" s="17"/>
    </row>
    <row r="25" spans="1:19" ht="10.5" customHeight="1" x14ac:dyDescent="0.15">
      <c r="A25" s="22"/>
      <c r="B25" s="27"/>
      <c r="C25" s="111"/>
      <c r="D25" s="129"/>
      <c r="E25" s="130"/>
      <c r="F25" s="48"/>
      <c r="G25" s="28"/>
      <c r="H25" s="28"/>
      <c r="I25" s="28"/>
      <c r="J25" s="28"/>
      <c r="K25" s="28"/>
      <c r="L25" s="28"/>
      <c r="M25" s="28"/>
      <c r="N25" s="30"/>
      <c r="O25" s="30"/>
      <c r="P25" s="17"/>
    </row>
    <row r="26" spans="1:19" ht="12" customHeight="1" x14ac:dyDescent="0.15">
      <c r="A26" s="22"/>
      <c r="B26" s="27"/>
      <c r="C26" s="111"/>
      <c r="D26" s="129"/>
      <c r="E26" s="130"/>
      <c r="F26" s="48"/>
      <c r="G26" s="60"/>
      <c r="H26" s="133" t="s">
        <v>9</v>
      </c>
      <c r="I26" s="134"/>
      <c r="J26" s="134"/>
      <c r="K26" s="28"/>
      <c r="L26" s="28"/>
      <c r="M26" s="28"/>
      <c r="N26" s="30"/>
      <c r="O26" s="30"/>
      <c r="P26" s="17"/>
    </row>
    <row r="27" spans="1:19" ht="9" customHeight="1" x14ac:dyDescent="0.15">
      <c r="A27" s="22"/>
      <c r="B27" s="27"/>
      <c r="C27" s="111"/>
      <c r="D27" s="129"/>
      <c r="E27" s="130"/>
      <c r="F27" s="48"/>
      <c r="G27" s="28"/>
      <c r="H27" s="28"/>
      <c r="I27" s="28"/>
      <c r="J27" s="28"/>
      <c r="K27" s="28"/>
      <c r="L27" s="28"/>
      <c r="M27" s="28"/>
      <c r="N27" s="30"/>
      <c r="O27" s="30"/>
      <c r="P27" s="17"/>
      <c r="S27" s="16"/>
    </row>
    <row r="28" spans="1:19" ht="14.25" x14ac:dyDescent="0.15">
      <c r="A28" s="22"/>
      <c r="B28" s="27"/>
      <c r="C28" s="111"/>
      <c r="D28" s="129"/>
      <c r="E28" s="130"/>
      <c r="F28" s="48"/>
      <c r="G28" s="60"/>
      <c r="H28" s="133" t="s">
        <v>10</v>
      </c>
      <c r="I28" s="134"/>
      <c r="J28" s="134"/>
      <c r="K28" s="28"/>
      <c r="L28" s="28"/>
      <c r="M28" s="28"/>
      <c r="N28" s="30"/>
      <c r="O28" s="30"/>
      <c r="P28" s="17"/>
      <c r="S28" s="16"/>
    </row>
    <row r="29" spans="1:19" ht="9" customHeight="1" x14ac:dyDescent="0.15">
      <c r="A29" s="22"/>
      <c r="B29" s="27"/>
      <c r="C29" s="111"/>
      <c r="D29" s="129"/>
      <c r="E29" s="130"/>
      <c r="F29" s="48"/>
      <c r="G29" s="28"/>
      <c r="H29" s="28"/>
      <c r="I29" s="28"/>
      <c r="J29" s="28"/>
      <c r="K29" s="28"/>
      <c r="L29" s="28"/>
      <c r="M29" s="28"/>
      <c r="N29" s="30"/>
      <c r="O29" s="30"/>
      <c r="P29" s="17"/>
      <c r="S29" s="16"/>
    </row>
    <row r="30" spans="1:19" ht="15.75" customHeight="1" x14ac:dyDescent="0.15">
      <c r="A30" s="22"/>
      <c r="B30" s="27"/>
      <c r="C30" s="111"/>
      <c r="D30" s="129"/>
      <c r="E30" s="130"/>
      <c r="F30" s="48"/>
      <c r="G30" s="60" t="s">
        <v>425</v>
      </c>
      <c r="H30" s="133" t="s">
        <v>319</v>
      </c>
      <c r="I30" s="134"/>
      <c r="J30" s="134"/>
      <c r="K30" s="28"/>
      <c r="L30" s="28"/>
      <c r="M30" s="28"/>
      <c r="N30" s="30"/>
      <c r="O30" s="30"/>
      <c r="P30" s="17"/>
      <c r="S30" s="16"/>
    </row>
    <row r="31" spans="1:19" ht="14.25" x14ac:dyDescent="0.15">
      <c r="A31" s="22"/>
      <c r="B31" s="27"/>
      <c r="C31" s="111"/>
      <c r="D31" s="129"/>
      <c r="E31" s="130"/>
      <c r="F31" s="48"/>
      <c r="G31" s="49"/>
      <c r="H31" s="50"/>
      <c r="I31" s="50"/>
      <c r="J31" s="50"/>
      <c r="K31" s="50"/>
      <c r="L31" s="50"/>
      <c r="M31" s="50"/>
      <c r="N31" s="51"/>
      <c r="O31" s="30"/>
      <c r="P31" s="17"/>
      <c r="S31" s="16"/>
    </row>
    <row r="32" spans="1:19" ht="14.25" x14ac:dyDescent="0.15">
      <c r="A32" s="22"/>
      <c r="B32" s="27"/>
      <c r="C32" s="111"/>
      <c r="D32" s="129"/>
      <c r="E32" s="130"/>
      <c r="F32" s="48"/>
      <c r="G32" s="60"/>
      <c r="H32" s="133" t="s">
        <v>11</v>
      </c>
      <c r="I32" s="134"/>
      <c r="J32" s="134"/>
      <c r="K32" s="50"/>
      <c r="L32" s="50"/>
      <c r="M32" s="50"/>
      <c r="N32" s="51"/>
      <c r="O32" s="30"/>
      <c r="P32" s="17"/>
      <c r="S32" s="16"/>
    </row>
    <row r="33" spans="1:19" ht="14.25" x14ac:dyDescent="0.15">
      <c r="A33" s="22"/>
      <c r="B33" s="27"/>
      <c r="C33" s="111"/>
      <c r="D33" s="129"/>
      <c r="E33" s="130"/>
      <c r="F33" s="48"/>
      <c r="G33" s="198"/>
      <c r="H33" s="135"/>
      <c r="I33" s="136"/>
      <c r="J33" s="136"/>
      <c r="K33" s="136"/>
      <c r="L33" s="136"/>
      <c r="M33" s="136"/>
      <c r="N33" s="137"/>
      <c r="O33" s="30"/>
      <c r="P33" s="17"/>
      <c r="S33" s="16"/>
    </row>
    <row r="34" spans="1:19" ht="14.25" x14ac:dyDescent="0.15">
      <c r="A34" s="22"/>
      <c r="B34" s="27"/>
      <c r="C34" s="111"/>
      <c r="D34" s="129"/>
      <c r="E34" s="130"/>
      <c r="F34" s="48"/>
      <c r="G34" s="198"/>
      <c r="H34" s="136"/>
      <c r="I34" s="136"/>
      <c r="J34" s="136"/>
      <c r="K34" s="136"/>
      <c r="L34" s="136"/>
      <c r="M34" s="136"/>
      <c r="N34" s="137"/>
      <c r="O34" s="30"/>
      <c r="P34" s="17"/>
      <c r="S34" s="16"/>
    </row>
    <row r="35" spans="1:19" x14ac:dyDescent="0.15">
      <c r="A35" s="22"/>
      <c r="B35" s="27"/>
      <c r="C35" s="111"/>
      <c r="D35" s="131"/>
      <c r="E35" s="132"/>
      <c r="F35" s="28"/>
      <c r="G35" s="199"/>
      <c r="H35" s="138"/>
      <c r="I35" s="138"/>
      <c r="J35" s="138"/>
      <c r="K35" s="138"/>
      <c r="L35" s="138"/>
      <c r="M35" s="138"/>
      <c r="N35" s="139"/>
      <c r="O35" s="30"/>
      <c r="P35" s="17"/>
      <c r="S35" s="16"/>
    </row>
    <row r="36" spans="1:19" ht="18" customHeight="1" x14ac:dyDescent="0.15">
      <c r="A36" s="22"/>
      <c r="B36" s="27"/>
      <c r="C36" s="111"/>
      <c r="D36" s="116" t="s">
        <v>12</v>
      </c>
      <c r="E36" s="117"/>
      <c r="F36" s="147"/>
      <c r="G36" s="148"/>
      <c r="H36" s="148"/>
      <c r="I36" s="148"/>
      <c r="J36" s="148"/>
      <c r="K36" s="148"/>
      <c r="L36" s="148"/>
      <c r="M36" s="148"/>
      <c r="N36" s="149"/>
      <c r="O36" s="30"/>
      <c r="P36" s="19" t="str">
        <f>IF(AND(F36="",F37="",F38="",F39=""),"指標とする項目を入力して下さい","")</f>
        <v>指標とする項目を入力して下さい</v>
      </c>
      <c r="S36" s="16"/>
    </row>
    <row r="37" spans="1:19" ht="15.75" customHeight="1" x14ac:dyDescent="0.15">
      <c r="A37" s="22"/>
      <c r="B37" s="27"/>
      <c r="C37" s="111"/>
      <c r="D37" s="118"/>
      <c r="E37" s="119"/>
      <c r="F37" s="150"/>
      <c r="G37" s="151"/>
      <c r="H37" s="151"/>
      <c r="I37" s="151"/>
      <c r="J37" s="151"/>
      <c r="K37" s="151"/>
      <c r="L37" s="151"/>
      <c r="M37" s="151"/>
      <c r="N37" s="152"/>
      <c r="O37" s="30"/>
      <c r="P37" s="17"/>
      <c r="S37" s="16"/>
    </row>
    <row r="38" spans="1:19" ht="17.25" customHeight="1" x14ac:dyDescent="0.15">
      <c r="A38" s="22"/>
      <c r="B38" s="27"/>
      <c r="C38" s="111"/>
      <c r="D38" s="118"/>
      <c r="E38" s="119"/>
      <c r="F38" s="113"/>
      <c r="G38" s="114"/>
      <c r="H38" s="114"/>
      <c r="I38" s="114"/>
      <c r="J38" s="114"/>
      <c r="K38" s="114"/>
      <c r="L38" s="114"/>
      <c r="M38" s="114"/>
      <c r="N38" s="177"/>
      <c r="O38" s="30"/>
      <c r="P38" s="17"/>
      <c r="S38" s="16"/>
    </row>
    <row r="39" spans="1:19" ht="16.5" customHeight="1" x14ac:dyDescent="0.15">
      <c r="A39" s="22"/>
      <c r="B39" s="27"/>
      <c r="C39" s="111"/>
      <c r="D39" s="120"/>
      <c r="E39" s="121"/>
      <c r="F39" s="153"/>
      <c r="G39" s="154"/>
      <c r="H39" s="154"/>
      <c r="I39" s="154"/>
      <c r="J39" s="154"/>
      <c r="K39" s="154"/>
      <c r="L39" s="154"/>
      <c r="M39" s="154"/>
      <c r="N39" s="155"/>
      <c r="O39" s="30"/>
      <c r="P39" s="17"/>
    </row>
    <row r="40" spans="1:19" ht="26.1" customHeight="1" x14ac:dyDescent="0.15">
      <c r="A40" s="22"/>
      <c r="B40" s="27"/>
      <c r="C40" s="111"/>
      <c r="D40" s="122" t="s">
        <v>13</v>
      </c>
      <c r="E40" s="123"/>
      <c r="F40" s="195"/>
      <c r="G40" s="196"/>
      <c r="H40" s="196"/>
      <c r="I40" s="196"/>
      <c r="J40" s="196"/>
      <c r="K40" s="196"/>
      <c r="L40" s="197"/>
      <c r="M40" s="63"/>
      <c r="N40" s="64"/>
      <c r="O40" s="30"/>
      <c r="P40" s="58" t="str">
        <f>IF(AND(F40="",F41="",F42="",F43="",M40="",N40="",M41="",N41="",M42="",N42="",M43="",N43=""),"指標とする項目に係る目標を入力して下さい","")</f>
        <v>指標とする項目に係る目標を入力して下さい</v>
      </c>
    </row>
    <row r="41" spans="1:19" ht="26.1" customHeight="1" x14ac:dyDescent="0.15">
      <c r="A41" s="22"/>
      <c r="B41" s="27"/>
      <c r="C41" s="111"/>
      <c r="D41" s="122"/>
      <c r="E41" s="123"/>
      <c r="F41" s="113"/>
      <c r="G41" s="114"/>
      <c r="H41" s="114"/>
      <c r="I41" s="114"/>
      <c r="J41" s="114"/>
      <c r="K41" s="114"/>
      <c r="L41" s="115"/>
      <c r="M41" s="66"/>
      <c r="N41" s="67"/>
      <c r="O41" s="30"/>
      <c r="P41" s="17"/>
    </row>
    <row r="42" spans="1:19" ht="26.1" customHeight="1" x14ac:dyDescent="0.15">
      <c r="A42" s="22"/>
      <c r="B42" s="27"/>
      <c r="C42" s="111"/>
      <c r="D42" s="122"/>
      <c r="E42" s="123"/>
      <c r="F42" s="113"/>
      <c r="G42" s="114"/>
      <c r="H42" s="114"/>
      <c r="I42" s="114"/>
      <c r="J42" s="114"/>
      <c r="K42" s="114"/>
      <c r="L42" s="115"/>
      <c r="M42" s="65"/>
      <c r="N42" s="68"/>
      <c r="O42" s="30"/>
      <c r="P42" s="17"/>
    </row>
    <row r="43" spans="1:19" ht="26.1" customHeight="1" x14ac:dyDescent="0.15">
      <c r="A43" s="22"/>
      <c r="B43" s="27"/>
      <c r="C43" s="111"/>
      <c r="D43" s="122"/>
      <c r="E43" s="123"/>
      <c r="F43" s="153"/>
      <c r="G43" s="154"/>
      <c r="H43" s="154"/>
      <c r="I43" s="154"/>
      <c r="J43" s="154"/>
      <c r="K43" s="154"/>
      <c r="L43" s="176"/>
      <c r="M43" s="69"/>
      <c r="N43" s="70"/>
      <c r="O43" s="30"/>
      <c r="P43" s="17"/>
    </row>
    <row r="44" spans="1:19" ht="19.5" customHeight="1" x14ac:dyDescent="0.15">
      <c r="A44" s="22"/>
      <c r="B44" s="27"/>
      <c r="C44" s="111"/>
      <c r="D44" s="124" t="s">
        <v>14</v>
      </c>
      <c r="E44" s="200"/>
      <c r="F44" s="156"/>
      <c r="G44" s="157"/>
      <c r="H44" s="157"/>
      <c r="I44" s="157"/>
      <c r="J44" s="175" t="s">
        <v>426</v>
      </c>
      <c r="K44" s="175"/>
      <c r="L44" s="201"/>
      <c r="M44" s="201"/>
      <c r="N44" s="52" t="s">
        <v>24</v>
      </c>
      <c r="O44" s="30"/>
      <c r="P44" s="19" t="str">
        <f>IF(AND(F44="",L44=""),"改善率を入力して下さい","")</f>
        <v>改善率を入力して下さい</v>
      </c>
    </row>
    <row r="45" spans="1:19" ht="20.25" customHeight="1" x14ac:dyDescent="0.15">
      <c r="A45" s="22"/>
      <c r="B45" s="27"/>
      <c r="C45" s="111"/>
      <c r="D45" s="124" t="s">
        <v>15</v>
      </c>
      <c r="E45" s="125"/>
      <c r="F45" s="165"/>
      <c r="G45" s="166"/>
      <c r="H45" s="166"/>
      <c r="I45" s="166"/>
      <c r="J45" s="166"/>
      <c r="K45" s="166"/>
      <c r="L45" s="166"/>
      <c r="M45" s="166"/>
      <c r="N45" s="167"/>
      <c r="O45" s="30"/>
      <c r="P45" s="19" t="str">
        <f>IF(F45="",D45 &amp; "を入力して下さい","")</f>
        <v>目標達成年度を入力して下さい</v>
      </c>
    </row>
    <row r="46" spans="1:19" ht="15" customHeight="1" x14ac:dyDescent="0.15">
      <c r="A46" s="22"/>
      <c r="B46" s="27"/>
      <c r="C46" s="111"/>
      <c r="D46" s="168" t="s">
        <v>16</v>
      </c>
      <c r="E46" s="169"/>
      <c r="F46" s="156"/>
      <c r="G46" s="157"/>
      <c r="H46" s="157"/>
      <c r="I46" s="157"/>
      <c r="J46" s="157"/>
      <c r="K46" s="157"/>
      <c r="L46" s="157"/>
      <c r="M46" s="157"/>
      <c r="N46" s="158"/>
      <c r="O46" s="30"/>
      <c r="P46" s="19" t="str">
        <f>IF(F46="",D46 &amp; "を入力して下さい","")</f>
        <v>目標決定に当たっての考え方を入力して下さい</v>
      </c>
    </row>
    <row r="47" spans="1:19" ht="15" customHeight="1" x14ac:dyDescent="0.15">
      <c r="A47" s="22"/>
      <c r="B47" s="27"/>
      <c r="C47" s="111"/>
      <c r="D47" s="170"/>
      <c r="E47" s="171"/>
      <c r="F47" s="159"/>
      <c r="G47" s="160"/>
      <c r="H47" s="160"/>
      <c r="I47" s="160"/>
      <c r="J47" s="160"/>
      <c r="K47" s="160"/>
      <c r="L47" s="160"/>
      <c r="M47" s="160"/>
      <c r="N47" s="161"/>
      <c r="O47" s="30"/>
      <c r="P47" s="17"/>
    </row>
    <row r="48" spans="1:19" ht="15" customHeight="1" x14ac:dyDescent="0.15">
      <c r="A48" s="22"/>
      <c r="B48" s="27"/>
      <c r="C48" s="111"/>
      <c r="D48" s="172"/>
      <c r="E48" s="171"/>
      <c r="F48" s="159"/>
      <c r="G48" s="160"/>
      <c r="H48" s="160"/>
      <c r="I48" s="160"/>
      <c r="J48" s="160"/>
      <c r="K48" s="160"/>
      <c r="L48" s="160"/>
      <c r="M48" s="160"/>
      <c r="N48" s="161"/>
      <c r="O48" s="30"/>
      <c r="P48" s="17"/>
    </row>
    <row r="49" spans="1:16" ht="15" customHeight="1" x14ac:dyDescent="0.15">
      <c r="A49" s="22"/>
      <c r="B49" s="27"/>
      <c r="C49" s="111"/>
      <c r="D49" s="172"/>
      <c r="E49" s="171"/>
      <c r="F49" s="159"/>
      <c r="G49" s="160"/>
      <c r="H49" s="160"/>
      <c r="I49" s="160"/>
      <c r="J49" s="160"/>
      <c r="K49" s="160"/>
      <c r="L49" s="160"/>
      <c r="M49" s="160"/>
      <c r="N49" s="161"/>
      <c r="O49" s="30"/>
      <c r="P49" s="17"/>
    </row>
    <row r="50" spans="1:16" ht="15" customHeight="1" x14ac:dyDescent="0.15">
      <c r="A50" s="22"/>
      <c r="B50" s="27"/>
      <c r="C50" s="111"/>
      <c r="D50" s="172"/>
      <c r="E50" s="171"/>
      <c r="F50" s="159"/>
      <c r="G50" s="160"/>
      <c r="H50" s="160"/>
      <c r="I50" s="160"/>
      <c r="J50" s="160"/>
      <c r="K50" s="160"/>
      <c r="L50" s="160"/>
      <c r="M50" s="160"/>
      <c r="N50" s="161"/>
      <c r="O50" s="30"/>
      <c r="P50" s="17"/>
    </row>
    <row r="51" spans="1:16" ht="15" customHeight="1" x14ac:dyDescent="0.15">
      <c r="A51" s="22"/>
      <c r="B51" s="27"/>
      <c r="C51" s="111"/>
      <c r="D51" s="172"/>
      <c r="E51" s="171"/>
      <c r="F51" s="159"/>
      <c r="G51" s="160"/>
      <c r="H51" s="160"/>
      <c r="I51" s="160"/>
      <c r="J51" s="160"/>
      <c r="K51" s="160"/>
      <c r="L51" s="160"/>
      <c r="M51" s="160"/>
      <c r="N51" s="161"/>
      <c r="O51" s="30"/>
      <c r="P51" s="17"/>
    </row>
    <row r="52" spans="1:16" ht="15" customHeight="1" x14ac:dyDescent="0.15">
      <c r="A52" s="22"/>
      <c r="B52" s="27"/>
      <c r="C52" s="111"/>
      <c r="D52" s="172"/>
      <c r="E52" s="171"/>
      <c r="F52" s="159"/>
      <c r="G52" s="160"/>
      <c r="H52" s="160"/>
      <c r="I52" s="160"/>
      <c r="J52" s="160"/>
      <c r="K52" s="160"/>
      <c r="L52" s="160"/>
      <c r="M52" s="160"/>
      <c r="N52" s="161"/>
      <c r="O52" s="30"/>
      <c r="P52" s="17"/>
    </row>
    <row r="53" spans="1:16" ht="15" customHeight="1" x14ac:dyDescent="0.15">
      <c r="A53" s="22"/>
      <c r="B53" s="27"/>
      <c r="C53" s="111"/>
      <c r="D53" s="172"/>
      <c r="E53" s="171"/>
      <c r="F53" s="159"/>
      <c r="G53" s="160"/>
      <c r="H53" s="160"/>
      <c r="I53" s="160"/>
      <c r="J53" s="160"/>
      <c r="K53" s="160"/>
      <c r="L53" s="160"/>
      <c r="M53" s="160"/>
      <c r="N53" s="161"/>
      <c r="O53" s="30"/>
      <c r="P53" s="17"/>
    </row>
    <row r="54" spans="1:16" ht="15" customHeight="1" x14ac:dyDescent="0.15">
      <c r="A54" s="22"/>
      <c r="B54" s="27"/>
      <c r="C54" s="111"/>
      <c r="D54" s="172"/>
      <c r="E54" s="171"/>
      <c r="F54" s="159"/>
      <c r="G54" s="160"/>
      <c r="H54" s="160"/>
      <c r="I54" s="160"/>
      <c r="J54" s="160"/>
      <c r="K54" s="160"/>
      <c r="L54" s="160"/>
      <c r="M54" s="160"/>
      <c r="N54" s="161"/>
      <c r="O54" s="30"/>
      <c r="P54" s="17"/>
    </row>
    <row r="55" spans="1:16" ht="15" customHeight="1" x14ac:dyDescent="0.15">
      <c r="A55" s="22"/>
      <c r="B55" s="27"/>
      <c r="C55" s="111"/>
      <c r="D55" s="172"/>
      <c r="E55" s="171"/>
      <c r="F55" s="159"/>
      <c r="G55" s="160"/>
      <c r="H55" s="160"/>
      <c r="I55" s="160"/>
      <c r="J55" s="160"/>
      <c r="K55" s="160"/>
      <c r="L55" s="160"/>
      <c r="M55" s="160"/>
      <c r="N55" s="161"/>
      <c r="O55" s="30"/>
      <c r="P55" s="17"/>
    </row>
    <row r="56" spans="1:16" ht="15" customHeight="1" x14ac:dyDescent="0.15">
      <c r="A56" s="22"/>
      <c r="B56" s="27"/>
      <c r="C56" s="112"/>
      <c r="D56" s="173"/>
      <c r="E56" s="174"/>
      <c r="F56" s="162"/>
      <c r="G56" s="163"/>
      <c r="H56" s="163"/>
      <c r="I56" s="163"/>
      <c r="J56" s="163"/>
      <c r="K56" s="163"/>
      <c r="L56" s="163"/>
      <c r="M56" s="163"/>
      <c r="N56" s="164"/>
      <c r="O56" s="30"/>
      <c r="P56" s="17"/>
    </row>
    <row r="57" spans="1:16" x14ac:dyDescent="0.15">
      <c r="A57" s="22"/>
      <c r="B57" s="27"/>
      <c r="C57" s="22"/>
      <c r="D57" s="22"/>
      <c r="E57" s="22"/>
      <c r="F57" s="22"/>
      <c r="G57" s="22"/>
      <c r="H57" s="22"/>
      <c r="I57" s="22"/>
      <c r="J57" s="22"/>
      <c r="K57" s="22"/>
      <c r="L57" s="22"/>
      <c r="M57" s="22"/>
      <c r="N57" s="22"/>
      <c r="O57" s="30"/>
      <c r="P57" s="17"/>
    </row>
    <row r="58" spans="1:16" x14ac:dyDescent="0.15">
      <c r="A58" s="22"/>
      <c r="B58" s="27"/>
      <c r="C58" s="28"/>
      <c r="D58" s="28"/>
      <c r="E58" s="28"/>
      <c r="F58" s="28"/>
      <c r="G58" s="28"/>
      <c r="H58" s="28"/>
      <c r="I58" s="28"/>
      <c r="J58" s="28"/>
      <c r="K58" s="28"/>
      <c r="L58" s="28"/>
      <c r="M58" s="28"/>
      <c r="N58" s="28"/>
      <c r="O58" s="30"/>
      <c r="P58" s="17"/>
    </row>
    <row r="59" spans="1:16" ht="15" customHeight="1" x14ac:dyDescent="0.15">
      <c r="A59" s="22"/>
      <c r="B59" s="27"/>
      <c r="C59" s="107" t="s">
        <v>26</v>
      </c>
      <c r="D59" s="186" t="s">
        <v>328</v>
      </c>
      <c r="E59" s="187"/>
      <c r="F59" s="187"/>
      <c r="G59" s="187"/>
      <c r="H59" s="187"/>
      <c r="I59" s="187"/>
      <c r="J59" s="187"/>
      <c r="K59" s="187"/>
      <c r="L59" s="187"/>
      <c r="M59" s="187"/>
      <c r="N59" s="188"/>
      <c r="O59" s="30"/>
      <c r="P59" s="17"/>
    </row>
    <row r="60" spans="1:16" ht="15" customHeight="1" x14ac:dyDescent="0.15">
      <c r="A60" s="22"/>
      <c r="B60" s="27"/>
      <c r="C60" s="108"/>
      <c r="D60" s="189"/>
      <c r="E60" s="190"/>
      <c r="F60" s="190"/>
      <c r="G60" s="190"/>
      <c r="H60" s="190"/>
      <c r="I60" s="190"/>
      <c r="J60" s="190"/>
      <c r="K60" s="190"/>
      <c r="L60" s="190"/>
      <c r="M60" s="190"/>
      <c r="N60" s="191"/>
      <c r="O60" s="30"/>
      <c r="P60" s="17"/>
    </row>
    <row r="61" spans="1:16" ht="15" customHeight="1" x14ac:dyDescent="0.15">
      <c r="A61" s="22"/>
      <c r="B61" s="27"/>
      <c r="C61" s="108"/>
      <c r="D61" s="189"/>
      <c r="E61" s="190"/>
      <c r="F61" s="190"/>
      <c r="G61" s="190"/>
      <c r="H61" s="190"/>
      <c r="I61" s="190"/>
      <c r="J61" s="190"/>
      <c r="K61" s="190"/>
      <c r="L61" s="190"/>
      <c r="M61" s="190"/>
      <c r="N61" s="191"/>
      <c r="O61" s="30"/>
      <c r="P61" s="17"/>
    </row>
    <row r="62" spans="1:16" ht="15" customHeight="1" x14ac:dyDescent="0.15">
      <c r="A62" s="22"/>
      <c r="B62" s="27"/>
      <c r="C62" s="108"/>
      <c r="D62" s="189"/>
      <c r="E62" s="190"/>
      <c r="F62" s="190"/>
      <c r="G62" s="190"/>
      <c r="H62" s="190"/>
      <c r="I62" s="190"/>
      <c r="J62" s="190"/>
      <c r="K62" s="190"/>
      <c r="L62" s="190"/>
      <c r="M62" s="190"/>
      <c r="N62" s="191"/>
      <c r="O62" s="30"/>
      <c r="P62" s="17"/>
    </row>
    <row r="63" spans="1:16" ht="15" customHeight="1" x14ac:dyDescent="0.15">
      <c r="A63" s="22"/>
      <c r="B63" s="27"/>
      <c r="C63" s="109"/>
      <c r="D63" s="192"/>
      <c r="E63" s="193"/>
      <c r="F63" s="193"/>
      <c r="G63" s="193"/>
      <c r="H63" s="193"/>
      <c r="I63" s="193"/>
      <c r="J63" s="193"/>
      <c r="K63" s="193"/>
      <c r="L63" s="193"/>
      <c r="M63" s="193"/>
      <c r="N63" s="194"/>
      <c r="O63" s="30"/>
      <c r="P63" s="17"/>
    </row>
    <row r="64" spans="1:16" ht="19.5" customHeight="1" x14ac:dyDescent="0.15">
      <c r="A64" s="22"/>
      <c r="B64" s="27"/>
      <c r="C64" s="110" t="s">
        <v>29</v>
      </c>
      <c r="D64" s="98"/>
      <c r="E64" s="99"/>
      <c r="F64" s="99"/>
      <c r="G64" s="99"/>
      <c r="H64" s="99"/>
      <c r="I64" s="99"/>
      <c r="J64" s="99"/>
      <c r="K64" s="99"/>
      <c r="L64" s="99"/>
      <c r="M64" s="99"/>
      <c r="N64" s="100"/>
      <c r="O64" s="30"/>
      <c r="P64" s="17"/>
    </row>
    <row r="65" spans="1:16" ht="20.100000000000001" customHeight="1" x14ac:dyDescent="0.15">
      <c r="A65" s="22"/>
      <c r="B65" s="27"/>
      <c r="C65" s="111"/>
      <c r="D65" s="101"/>
      <c r="E65" s="102"/>
      <c r="F65" s="102"/>
      <c r="G65" s="102"/>
      <c r="H65" s="102"/>
      <c r="I65" s="102"/>
      <c r="J65" s="102"/>
      <c r="K65" s="102"/>
      <c r="L65" s="102"/>
      <c r="M65" s="102"/>
      <c r="N65" s="103"/>
      <c r="O65" s="30"/>
      <c r="P65" s="17"/>
    </row>
    <row r="66" spans="1:16" ht="20.100000000000001" customHeight="1" x14ac:dyDescent="0.15">
      <c r="A66" s="22"/>
      <c r="B66" s="27"/>
      <c r="C66" s="111"/>
      <c r="D66" s="101"/>
      <c r="E66" s="102"/>
      <c r="F66" s="102"/>
      <c r="G66" s="102"/>
      <c r="H66" s="102"/>
      <c r="I66" s="102"/>
      <c r="J66" s="102"/>
      <c r="K66" s="102"/>
      <c r="L66" s="102"/>
      <c r="M66" s="102"/>
      <c r="N66" s="103"/>
      <c r="O66" s="30"/>
      <c r="P66" s="17"/>
    </row>
    <row r="67" spans="1:16" ht="20.100000000000001" customHeight="1" x14ac:dyDescent="0.15">
      <c r="A67" s="22"/>
      <c r="B67" s="27"/>
      <c r="C67" s="111"/>
      <c r="D67" s="101"/>
      <c r="E67" s="102"/>
      <c r="F67" s="102"/>
      <c r="G67" s="102"/>
      <c r="H67" s="102"/>
      <c r="I67" s="102"/>
      <c r="J67" s="102"/>
      <c r="K67" s="102"/>
      <c r="L67" s="102"/>
      <c r="M67" s="102"/>
      <c r="N67" s="103"/>
      <c r="O67" s="30"/>
      <c r="P67" s="17"/>
    </row>
    <row r="68" spans="1:16" ht="20.100000000000001" customHeight="1" x14ac:dyDescent="0.15">
      <c r="A68" s="22"/>
      <c r="B68" s="27"/>
      <c r="C68" s="111"/>
      <c r="D68" s="101"/>
      <c r="E68" s="102"/>
      <c r="F68" s="102"/>
      <c r="G68" s="102"/>
      <c r="H68" s="102"/>
      <c r="I68" s="102"/>
      <c r="J68" s="102"/>
      <c r="K68" s="102"/>
      <c r="L68" s="102"/>
      <c r="M68" s="102"/>
      <c r="N68" s="103"/>
      <c r="O68" s="30"/>
      <c r="P68" s="17"/>
    </row>
    <row r="69" spans="1:16" ht="20.100000000000001" customHeight="1" x14ac:dyDescent="0.15">
      <c r="A69" s="22"/>
      <c r="B69" s="27"/>
      <c r="C69" s="111"/>
      <c r="D69" s="101"/>
      <c r="E69" s="102"/>
      <c r="F69" s="102"/>
      <c r="G69" s="102"/>
      <c r="H69" s="102"/>
      <c r="I69" s="102"/>
      <c r="J69" s="102"/>
      <c r="K69" s="102"/>
      <c r="L69" s="102"/>
      <c r="M69" s="102"/>
      <c r="N69" s="103"/>
      <c r="O69" s="30"/>
      <c r="P69" s="17"/>
    </row>
    <row r="70" spans="1:16" ht="20.100000000000001" customHeight="1" x14ac:dyDescent="0.15">
      <c r="A70" s="22"/>
      <c r="B70" s="27"/>
      <c r="C70" s="111"/>
      <c r="D70" s="101"/>
      <c r="E70" s="102"/>
      <c r="F70" s="102"/>
      <c r="G70" s="102"/>
      <c r="H70" s="102"/>
      <c r="I70" s="102"/>
      <c r="J70" s="102"/>
      <c r="K70" s="102"/>
      <c r="L70" s="102"/>
      <c r="M70" s="102"/>
      <c r="N70" s="103"/>
      <c r="O70" s="30"/>
      <c r="P70" s="17"/>
    </row>
    <row r="71" spans="1:16" ht="20.100000000000001" customHeight="1" x14ac:dyDescent="0.15">
      <c r="A71" s="22"/>
      <c r="B71" s="27"/>
      <c r="C71" s="111"/>
      <c r="D71" s="101"/>
      <c r="E71" s="102"/>
      <c r="F71" s="102"/>
      <c r="G71" s="102"/>
      <c r="H71" s="102"/>
      <c r="I71" s="102"/>
      <c r="J71" s="102"/>
      <c r="K71" s="102"/>
      <c r="L71" s="102"/>
      <c r="M71" s="102"/>
      <c r="N71" s="103"/>
      <c r="O71" s="30"/>
      <c r="P71" s="17"/>
    </row>
    <row r="72" spans="1:16" ht="20.100000000000001" customHeight="1" x14ac:dyDescent="0.15">
      <c r="A72" s="22"/>
      <c r="B72" s="27"/>
      <c r="C72" s="111"/>
      <c r="D72" s="101"/>
      <c r="E72" s="102"/>
      <c r="F72" s="102"/>
      <c r="G72" s="102"/>
      <c r="H72" s="102"/>
      <c r="I72" s="102"/>
      <c r="J72" s="102"/>
      <c r="K72" s="102"/>
      <c r="L72" s="102"/>
      <c r="M72" s="102"/>
      <c r="N72" s="103"/>
      <c r="O72" s="30"/>
      <c r="P72" s="17"/>
    </row>
    <row r="73" spans="1:16" ht="20.100000000000001" customHeight="1" x14ac:dyDescent="0.15">
      <c r="A73" s="22"/>
      <c r="B73" s="27"/>
      <c r="C73" s="112"/>
      <c r="D73" s="104"/>
      <c r="E73" s="105"/>
      <c r="F73" s="105"/>
      <c r="G73" s="105"/>
      <c r="H73" s="105"/>
      <c r="I73" s="105"/>
      <c r="J73" s="105"/>
      <c r="K73" s="105"/>
      <c r="L73" s="105"/>
      <c r="M73" s="105"/>
      <c r="N73" s="106"/>
      <c r="O73" s="30"/>
      <c r="P73" s="17"/>
    </row>
    <row r="74" spans="1:16" ht="20.100000000000001" customHeight="1" x14ac:dyDescent="0.15">
      <c r="A74" s="22"/>
      <c r="B74" s="27"/>
      <c r="C74" s="110" t="s">
        <v>34</v>
      </c>
      <c r="D74" s="98"/>
      <c r="E74" s="99"/>
      <c r="F74" s="99"/>
      <c r="G74" s="99"/>
      <c r="H74" s="99"/>
      <c r="I74" s="99"/>
      <c r="J74" s="99"/>
      <c r="K74" s="99"/>
      <c r="L74" s="99"/>
      <c r="M74" s="99"/>
      <c r="N74" s="100"/>
      <c r="O74" s="30"/>
      <c r="P74" s="17"/>
    </row>
    <row r="75" spans="1:16" ht="20.100000000000001" customHeight="1" x14ac:dyDescent="0.15">
      <c r="A75" s="22"/>
      <c r="B75" s="27"/>
      <c r="C75" s="111"/>
      <c r="D75" s="101"/>
      <c r="E75" s="102"/>
      <c r="F75" s="102"/>
      <c r="G75" s="102"/>
      <c r="H75" s="102"/>
      <c r="I75" s="102"/>
      <c r="J75" s="102"/>
      <c r="K75" s="102"/>
      <c r="L75" s="102"/>
      <c r="M75" s="102"/>
      <c r="N75" s="103"/>
      <c r="O75" s="30"/>
      <c r="P75" s="17"/>
    </row>
    <row r="76" spans="1:16" ht="20.100000000000001" customHeight="1" x14ac:dyDescent="0.15">
      <c r="A76" s="22"/>
      <c r="B76" s="27"/>
      <c r="C76" s="111"/>
      <c r="D76" s="101"/>
      <c r="E76" s="102"/>
      <c r="F76" s="102"/>
      <c r="G76" s="102"/>
      <c r="H76" s="102"/>
      <c r="I76" s="102"/>
      <c r="J76" s="102"/>
      <c r="K76" s="102"/>
      <c r="L76" s="102"/>
      <c r="M76" s="102"/>
      <c r="N76" s="103"/>
      <c r="O76" s="30"/>
      <c r="P76" s="17"/>
    </row>
    <row r="77" spans="1:16" ht="20.100000000000001" customHeight="1" x14ac:dyDescent="0.15">
      <c r="A77" s="22"/>
      <c r="B77" s="27"/>
      <c r="C77" s="111"/>
      <c r="D77" s="101"/>
      <c r="E77" s="102"/>
      <c r="F77" s="102"/>
      <c r="G77" s="102"/>
      <c r="H77" s="102"/>
      <c r="I77" s="102"/>
      <c r="J77" s="102"/>
      <c r="K77" s="102"/>
      <c r="L77" s="102"/>
      <c r="M77" s="102"/>
      <c r="N77" s="103"/>
      <c r="O77" s="30"/>
      <c r="P77" s="17"/>
    </row>
    <row r="78" spans="1:16" ht="20.100000000000001" customHeight="1" x14ac:dyDescent="0.15">
      <c r="A78" s="22"/>
      <c r="B78" s="27"/>
      <c r="C78" s="111"/>
      <c r="D78" s="101"/>
      <c r="E78" s="102"/>
      <c r="F78" s="102"/>
      <c r="G78" s="102"/>
      <c r="H78" s="102"/>
      <c r="I78" s="102"/>
      <c r="J78" s="102"/>
      <c r="K78" s="102"/>
      <c r="L78" s="102"/>
      <c r="M78" s="102"/>
      <c r="N78" s="103"/>
      <c r="O78" s="30"/>
      <c r="P78" s="17"/>
    </row>
    <row r="79" spans="1:16" ht="20.100000000000001" customHeight="1" x14ac:dyDescent="0.15">
      <c r="A79" s="22"/>
      <c r="B79" s="27"/>
      <c r="C79" s="111"/>
      <c r="D79" s="101"/>
      <c r="E79" s="102"/>
      <c r="F79" s="102"/>
      <c r="G79" s="102"/>
      <c r="H79" s="102"/>
      <c r="I79" s="102"/>
      <c r="J79" s="102"/>
      <c r="K79" s="102"/>
      <c r="L79" s="102"/>
      <c r="M79" s="102"/>
      <c r="N79" s="103"/>
      <c r="O79" s="30"/>
      <c r="P79" s="17"/>
    </row>
    <row r="80" spans="1:16" ht="20.100000000000001" customHeight="1" x14ac:dyDescent="0.15">
      <c r="A80" s="22"/>
      <c r="B80" s="27"/>
      <c r="C80" s="111"/>
      <c r="D80" s="101"/>
      <c r="E80" s="102"/>
      <c r="F80" s="102"/>
      <c r="G80" s="102"/>
      <c r="H80" s="102"/>
      <c r="I80" s="102"/>
      <c r="J80" s="102"/>
      <c r="K80" s="102"/>
      <c r="L80" s="102"/>
      <c r="M80" s="102"/>
      <c r="N80" s="103"/>
      <c r="O80" s="30"/>
      <c r="P80" s="17"/>
    </row>
    <row r="81" spans="1:16" ht="20.100000000000001" customHeight="1" x14ac:dyDescent="0.15">
      <c r="A81" s="22"/>
      <c r="B81" s="27"/>
      <c r="C81" s="111"/>
      <c r="D81" s="101"/>
      <c r="E81" s="102"/>
      <c r="F81" s="102"/>
      <c r="G81" s="102"/>
      <c r="H81" s="102"/>
      <c r="I81" s="102"/>
      <c r="J81" s="102"/>
      <c r="K81" s="102"/>
      <c r="L81" s="102"/>
      <c r="M81" s="102"/>
      <c r="N81" s="103"/>
      <c r="O81" s="30"/>
      <c r="P81" s="17"/>
    </row>
    <row r="82" spans="1:16" ht="20.100000000000001" customHeight="1" x14ac:dyDescent="0.15">
      <c r="A82" s="22"/>
      <c r="B82" s="27"/>
      <c r="C82" s="112"/>
      <c r="D82" s="104"/>
      <c r="E82" s="105"/>
      <c r="F82" s="105"/>
      <c r="G82" s="105"/>
      <c r="H82" s="105"/>
      <c r="I82" s="105"/>
      <c r="J82" s="105"/>
      <c r="K82" s="105"/>
      <c r="L82" s="105"/>
      <c r="M82" s="105"/>
      <c r="N82" s="106"/>
      <c r="O82" s="30"/>
      <c r="P82" s="17"/>
    </row>
    <row r="83" spans="1:16" ht="18" customHeight="1" x14ac:dyDescent="0.15">
      <c r="A83" s="22"/>
      <c r="B83" s="27"/>
      <c r="C83" s="110" t="s">
        <v>35</v>
      </c>
      <c r="D83" s="156"/>
      <c r="E83" s="157"/>
      <c r="F83" s="157"/>
      <c r="G83" s="157"/>
      <c r="H83" s="157"/>
      <c r="I83" s="157"/>
      <c r="J83" s="157"/>
      <c r="K83" s="157"/>
      <c r="L83" s="157"/>
      <c r="M83" s="157"/>
      <c r="N83" s="158"/>
      <c r="O83" s="30"/>
      <c r="P83" s="17"/>
    </row>
    <row r="84" spans="1:16" ht="18" customHeight="1" x14ac:dyDescent="0.15">
      <c r="A84" s="22"/>
      <c r="B84" s="27"/>
      <c r="C84" s="111"/>
      <c r="D84" s="159"/>
      <c r="E84" s="160"/>
      <c r="F84" s="160"/>
      <c r="G84" s="160"/>
      <c r="H84" s="160"/>
      <c r="I84" s="160"/>
      <c r="J84" s="160"/>
      <c r="K84" s="160"/>
      <c r="L84" s="160"/>
      <c r="M84" s="160"/>
      <c r="N84" s="161"/>
      <c r="O84" s="30"/>
      <c r="P84" s="17"/>
    </row>
    <row r="85" spans="1:16" ht="18" customHeight="1" x14ac:dyDescent="0.15">
      <c r="A85" s="22"/>
      <c r="B85" s="27"/>
      <c r="C85" s="111"/>
      <c r="D85" s="159"/>
      <c r="E85" s="160"/>
      <c r="F85" s="160"/>
      <c r="G85" s="160"/>
      <c r="H85" s="160"/>
      <c r="I85" s="160"/>
      <c r="J85" s="160"/>
      <c r="K85" s="160"/>
      <c r="L85" s="160"/>
      <c r="M85" s="160"/>
      <c r="N85" s="161"/>
      <c r="O85" s="30"/>
      <c r="P85" s="17"/>
    </row>
    <row r="86" spans="1:16" ht="18" customHeight="1" x14ac:dyDescent="0.15">
      <c r="A86" s="22"/>
      <c r="B86" s="27"/>
      <c r="C86" s="111"/>
      <c r="D86" s="159"/>
      <c r="E86" s="160"/>
      <c r="F86" s="160"/>
      <c r="G86" s="160"/>
      <c r="H86" s="160"/>
      <c r="I86" s="160"/>
      <c r="J86" s="160"/>
      <c r="K86" s="160"/>
      <c r="L86" s="160"/>
      <c r="M86" s="160"/>
      <c r="N86" s="161"/>
      <c r="O86" s="30"/>
      <c r="P86" s="17"/>
    </row>
    <row r="87" spans="1:16" ht="18" customHeight="1" x14ac:dyDescent="0.15">
      <c r="A87" s="22"/>
      <c r="B87" s="27"/>
      <c r="C87" s="111"/>
      <c r="D87" s="159"/>
      <c r="E87" s="160"/>
      <c r="F87" s="160"/>
      <c r="G87" s="160"/>
      <c r="H87" s="160"/>
      <c r="I87" s="160"/>
      <c r="J87" s="160"/>
      <c r="K87" s="160"/>
      <c r="L87" s="160"/>
      <c r="M87" s="160"/>
      <c r="N87" s="161"/>
      <c r="O87" s="30"/>
      <c r="P87" s="17"/>
    </row>
    <row r="88" spans="1:16" ht="18" customHeight="1" x14ac:dyDescent="0.15">
      <c r="A88" s="22"/>
      <c r="B88" s="27"/>
      <c r="C88" s="111"/>
      <c r="D88" s="159"/>
      <c r="E88" s="160"/>
      <c r="F88" s="160"/>
      <c r="G88" s="160"/>
      <c r="H88" s="160"/>
      <c r="I88" s="160"/>
      <c r="J88" s="160"/>
      <c r="K88" s="160"/>
      <c r="L88" s="160"/>
      <c r="M88" s="160"/>
      <c r="N88" s="161"/>
      <c r="O88" s="30"/>
      <c r="P88" s="17"/>
    </row>
    <row r="89" spans="1:16" ht="18" customHeight="1" x14ac:dyDescent="0.15">
      <c r="A89" s="22"/>
      <c r="B89" s="27"/>
      <c r="C89" s="112"/>
      <c r="D89" s="162"/>
      <c r="E89" s="163"/>
      <c r="F89" s="163"/>
      <c r="G89" s="163"/>
      <c r="H89" s="163"/>
      <c r="I89" s="163"/>
      <c r="J89" s="163"/>
      <c r="K89" s="163"/>
      <c r="L89" s="163"/>
      <c r="M89" s="163"/>
      <c r="N89" s="164"/>
      <c r="O89" s="30"/>
      <c r="P89" s="17"/>
    </row>
    <row r="90" spans="1:16" x14ac:dyDescent="0.15">
      <c r="A90" s="22"/>
      <c r="B90" s="27"/>
      <c r="C90" s="110" t="s">
        <v>27</v>
      </c>
      <c r="D90" s="156"/>
      <c r="E90" s="157"/>
      <c r="F90" s="157"/>
      <c r="G90" s="157"/>
      <c r="H90" s="157"/>
      <c r="I90" s="157"/>
      <c r="J90" s="157"/>
      <c r="K90" s="157"/>
      <c r="L90" s="157"/>
      <c r="M90" s="157"/>
      <c r="N90" s="158"/>
      <c r="O90" s="30"/>
      <c r="P90" s="17"/>
    </row>
    <row r="91" spans="1:16" x14ac:dyDescent="0.15">
      <c r="A91" s="22"/>
      <c r="B91" s="27"/>
      <c r="C91" s="111"/>
      <c r="D91" s="159"/>
      <c r="E91" s="160"/>
      <c r="F91" s="160"/>
      <c r="G91" s="160"/>
      <c r="H91" s="160"/>
      <c r="I91" s="160"/>
      <c r="J91" s="160"/>
      <c r="K91" s="160"/>
      <c r="L91" s="160"/>
      <c r="M91" s="160"/>
      <c r="N91" s="161"/>
      <c r="O91" s="30"/>
      <c r="P91" s="17"/>
    </row>
    <row r="92" spans="1:16" x14ac:dyDescent="0.15">
      <c r="A92" s="22"/>
      <c r="B92" s="27"/>
      <c r="C92" s="111"/>
      <c r="D92" s="159"/>
      <c r="E92" s="160"/>
      <c r="F92" s="160"/>
      <c r="G92" s="160"/>
      <c r="H92" s="160"/>
      <c r="I92" s="160"/>
      <c r="J92" s="160"/>
      <c r="K92" s="160"/>
      <c r="L92" s="160"/>
      <c r="M92" s="160"/>
      <c r="N92" s="161"/>
      <c r="O92" s="30"/>
      <c r="P92" s="17"/>
    </row>
    <row r="93" spans="1:16" ht="19.5" customHeight="1" x14ac:dyDescent="0.15">
      <c r="A93" s="22"/>
      <c r="B93" s="27"/>
      <c r="C93" s="111"/>
      <c r="D93" s="159"/>
      <c r="E93" s="160"/>
      <c r="F93" s="160"/>
      <c r="G93" s="160"/>
      <c r="H93" s="160"/>
      <c r="I93" s="160"/>
      <c r="J93" s="160"/>
      <c r="K93" s="160"/>
      <c r="L93" s="160"/>
      <c r="M93" s="160"/>
      <c r="N93" s="161"/>
      <c r="O93" s="30"/>
      <c r="P93" s="17"/>
    </row>
    <row r="94" spans="1:16" ht="18" customHeight="1" x14ac:dyDescent="0.15">
      <c r="A94" s="22"/>
      <c r="B94" s="27"/>
      <c r="C94" s="111"/>
      <c r="D94" s="159"/>
      <c r="E94" s="160"/>
      <c r="F94" s="160"/>
      <c r="G94" s="160"/>
      <c r="H94" s="160"/>
      <c r="I94" s="160"/>
      <c r="J94" s="160"/>
      <c r="K94" s="160"/>
      <c r="L94" s="160"/>
      <c r="M94" s="160"/>
      <c r="N94" s="161"/>
      <c r="O94" s="30"/>
      <c r="P94" s="17"/>
    </row>
    <row r="95" spans="1:16" ht="23.25" customHeight="1" x14ac:dyDescent="0.15">
      <c r="A95" s="22"/>
      <c r="B95" s="27"/>
      <c r="C95" s="111"/>
      <c r="D95" s="159"/>
      <c r="E95" s="160"/>
      <c r="F95" s="160"/>
      <c r="G95" s="160"/>
      <c r="H95" s="160"/>
      <c r="I95" s="160"/>
      <c r="J95" s="160"/>
      <c r="K95" s="160"/>
      <c r="L95" s="160"/>
      <c r="M95" s="160"/>
      <c r="N95" s="161"/>
      <c r="O95" s="30"/>
      <c r="P95" s="17"/>
    </row>
    <row r="96" spans="1:16" x14ac:dyDescent="0.15">
      <c r="A96" s="22"/>
      <c r="B96" s="27"/>
      <c r="C96" s="111"/>
      <c r="D96" s="159"/>
      <c r="E96" s="160"/>
      <c r="F96" s="160"/>
      <c r="G96" s="160"/>
      <c r="H96" s="160"/>
      <c r="I96" s="160"/>
      <c r="J96" s="160"/>
      <c r="K96" s="160"/>
      <c r="L96" s="160"/>
      <c r="M96" s="160"/>
      <c r="N96" s="161"/>
      <c r="O96" s="30"/>
      <c r="P96" s="17"/>
    </row>
    <row r="97" spans="1:16" x14ac:dyDescent="0.15">
      <c r="A97" s="22"/>
      <c r="B97" s="27"/>
      <c r="C97" s="111"/>
      <c r="D97" s="159"/>
      <c r="E97" s="160"/>
      <c r="F97" s="160"/>
      <c r="G97" s="160"/>
      <c r="H97" s="160"/>
      <c r="I97" s="160"/>
      <c r="J97" s="160"/>
      <c r="K97" s="160"/>
      <c r="L97" s="160"/>
      <c r="M97" s="160"/>
      <c r="N97" s="161"/>
      <c r="O97" s="30"/>
      <c r="P97" s="17"/>
    </row>
    <row r="98" spans="1:16" x14ac:dyDescent="0.15">
      <c r="A98" s="22"/>
      <c r="B98" s="27"/>
      <c r="C98" s="112"/>
      <c r="D98" s="162"/>
      <c r="E98" s="163"/>
      <c r="F98" s="163"/>
      <c r="G98" s="163"/>
      <c r="H98" s="163"/>
      <c r="I98" s="163"/>
      <c r="J98" s="163"/>
      <c r="K98" s="163"/>
      <c r="L98" s="163"/>
      <c r="M98" s="163"/>
      <c r="N98" s="164"/>
      <c r="O98" s="30"/>
      <c r="P98" s="17"/>
    </row>
    <row r="99" spans="1:16" x14ac:dyDescent="0.15">
      <c r="A99" s="22"/>
      <c r="B99" s="27"/>
      <c r="C99" s="145" t="s">
        <v>20</v>
      </c>
      <c r="D99" s="27"/>
      <c r="E99" s="28"/>
      <c r="F99" s="28"/>
      <c r="G99" s="28"/>
      <c r="H99" s="28"/>
      <c r="I99" s="28"/>
      <c r="J99" s="28"/>
      <c r="K99" s="28"/>
      <c r="L99" s="28"/>
      <c r="M99" s="28"/>
      <c r="N99" s="30"/>
      <c r="O99" s="30"/>
      <c r="P99" s="17"/>
    </row>
    <row r="100" spans="1:16" ht="14.25" x14ac:dyDescent="0.15">
      <c r="A100" s="22"/>
      <c r="B100" s="27"/>
      <c r="C100" s="145"/>
      <c r="D100" s="27"/>
      <c r="E100" s="60" t="s">
        <v>425</v>
      </c>
      <c r="F100" s="28" t="s">
        <v>49</v>
      </c>
      <c r="G100" s="184" t="s">
        <v>18</v>
      </c>
      <c r="H100" s="184"/>
      <c r="I100" s="28"/>
      <c r="J100" s="28"/>
      <c r="K100" s="28"/>
      <c r="L100" s="28"/>
      <c r="M100" s="28"/>
      <c r="N100" s="30"/>
      <c r="O100" s="30"/>
      <c r="P100" s="19" t="str">
        <f>IF((P101+P103)=1,IF(P103=1,"【参考】秘密とする内容を記載した書類を添付してください",""),"秘密に係る情報の有無のうち、該当する方を選択してください")</f>
        <v>秘密に係る情報の有無のうち、該当する方を選択してください</v>
      </c>
    </row>
    <row r="101" spans="1:16" x14ac:dyDescent="0.15">
      <c r="A101" s="22"/>
      <c r="B101" s="27"/>
      <c r="C101" s="145"/>
      <c r="D101" s="27"/>
      <c r="E101" s="28"/>
      <c r="F101" s="28"/>
      <c r="G101" s="28"/>
      <c r="H101" s="28"/>
      <c r="I101" s="28"/>
      <c r="J101" s="28"/>
      <c r="K101" s="28"/>
      <c r="L101" s="28"/>
      <c r="M101" s="28"/>
      <c r="N101" s="30"/>
      <c r="O101" s="30"/>
      <c r="P101" s="77">
        <f>IF(E100="○",1,0)</f>
        <v>0</v>
      </c>
    </row>
    <row r="102" spans="1:16" ht="14.25" x14ac:dyDescent="0.15">
      <c r="A102" s="22"/>
      <c r="B102" s="27"/>
      <c r="C102" s="145"/>
      <c r="D102" s="27"/>
      <c r="E102" s="60" t="s">
        <v>425</v>
      </c>
      <c r="F102" s="28" t="s">
        <v>50</v>
      </c>
      <c r="G102" s="184" t="s">
        <v>19</v>
      </c>
      <c r="H102" s="184"/>
      <c r="I102" s="184"/>
      <c r="J102" s="184"/>
      <c r="K102" s="184"/>
      <c r="L102" s="184"/>
      <c r="M102" s="184"/>
      <c r="N102" s="185"/>
      <c r="O102" s="30"/>
      <c r="P102" s="17"/>
    </row>
    <row r="103" spans="1:16" x14ac:dyDescent="0.15">
      <c r="A103" s="22"/>
      <c r="B103" s="27"/>
      <c r="C103" s="146"/>
      <c r="D103" s="53"/>
      <c r="E103" s="38"/>
      <c r="F103" s="38"/>
      <c r="G103" s="38"/>
      <c r="H103" s="38"/>
      <c r="I103" s="38"/>
      <c r="J103" s="38"/>
      <c r="K103" s="38"/>
      <c r="L103" s="38"/>
      <c r="M103" s="38"/>
      <c r="N103" s="54"/>
      <c r="O103" s="30"/>
      <c r="P103" s="77">
        <f>IF(E102="○",1,0)</f>
        <v>0</v>
      </c>
    </row>
    <row r="104" spans="1:16" ht="19.5" customHeight="1" x14ac:dyDescent="0.15">
      <c r="A104" s="22"/>
      <c r="B104" s="27"/>
      <c r="C104" s="144" t="s">
        <v>28</v>
      </c>
      <c r="D104" s="71" t="s">
        <v>330</v>
      </c>
      <c r="E104" s="165"/>
      <c r="F104" s="166"/>
      <c r="G104" s="166"/>
      <c r="H104" s="166"/>
      <c r="I104" s="166"/>
      <c r="J104" s="166"/>
      <c r="K104" s="166"/>
      <c r="L104" s="166"/>
      <c r="M104" s="166"/>
      <c r="N104" s="167"/>
      <c r="O104" s="30"/>
      <c r="P104" s="19" t="str">
        <f>IF(OR(E104="",E105="",E106="",E107="",E108=""),"担当者欄を全て記入して下さい","")</f>
        <v>担当者欄を全て記入して下さい</v>
      </c>
    </row>
    <row r="105" spans="1:16" ht="13.5" customHeight="1" x14ac:dyDescent="0.15">
      <c r="A105" s="22"/>
      <c r="B105" s="27"/>
      <c r="C105" s="145"/>
      <c r="D105" s="74" t="s">
        <v>320</v>
      </c>
      <c r="E105" s="205"/>
      <c r="F105" s="206"/>
      <c r="G105" s="206"/>
      <c r="H105" s="206"/>
      <c r="I105" s="206"/>
      <c r="J105" s="206"/>
      <c r="K105" s="206"/>
      <c r="L105" s="206"/>
      <c r="M105" s="206"/>
      <c r="N105" s="207"/>
      <c r="O105" s="30"/>
      <c r="P105" s="19"/>
    </row>
    <row r="106" spans="1:16" ht="19.5" customHeight="1" x14ac:dyDescent="0.15">
      <c r="A106" s="22"/>
      <c r="B106" s="27"/>
      <c r="C106" s="145"/>
      <c r="D106" s="72" t="s">
        <v>30</v>
      </c>
      <c r="E106" s="208"/>
      <c r="F106" s="209"/>
      <c r="G106" s="209"/>
      <c r="H106" s="209"/>
      <c r="I106" s="209"/>
      <c r="J106" s="209"/>
      <c r="K106" s="209"/>
      <c r="L106" s="209"/>
      <c r="M106" s="209"/>
      <c r="N106" s="210"/>
      <c r="O106" s="30"/>
      <c r="P106" s="19"/>
    </row>
    <row r="107" spans="1:16" ht="19.5" customHeight="1" x14ac:dyDescent="0.15">
      <c r="A107" s="22"/>
      <c r="B107" s="27"/>
      <c r="C107" s="145"/>
      <c r="D107" s="71" t="s">
        <v>21</v>
      </c>
      <c r="E107" s="165"/>
      <c r="F107" s="166"/>
      <c r="G107" s="166"/>
      <c r="H107" s="166"/>
      <c r="I107" s="166"/>
      <c r="J107" s="166"/>
      <c r="K107" s="166"/>
      <c r="L107" s="166"/>
      <c r="M107" s="166"/>
      <c r="N107" s="167"/>
      <c r="O107" s="30"/>
      <c r="P107" s="19"/>
    </row>
    <row r="108" spans="1:16" ht="21" customHeight="1" x14ac:dyDescent="0.15">
      <c r="A108" s="22"/>
      <c r="B108" s="27"/>
      <c r="C108" s="146"/>
      <c r="D108" s="73" t="s">
        <v>331</v>
      </c>
      <c r="E108" s="165"/>
      <c r="F108" s="166"/>
      <c r="G108" s="166"/>
      <c r="H108" s="166"/>
      <c r="I108" s="166"/>
      <c r="J108" s="166"/>
      <c r="K108" s="166"/>
      <c r="L108" s="166"/>
      <c r="M108" s="166"/>
      <c r="N108" s="167"/>
      <c r="O108" s="30"/>
      <c r="P108" s="19"/>
    </row>
    <row r="109" spans="1:16" ht="24" customHeight="1" x14ac:dyDescent="0.15">
      <c r="A109" s="22"/>
      <c r="B109" s="27"/>
      <c r="C109" s="55" t="s">
        <v>22</v>
      </c>
      <c r="D109" s="202"/>
      <c r="E109" s="203"/>
      <c r="F109" s="203"/>
      <c r="G109" s="203"/>
      <c r="H109" s="203"/>
      <c r="I109" s="203"/>
      <c r="J109" s="203"/>
      <c r="K109" s="203"/>
      <c r="L109" s="203"/>
      <c r="M109" s="203"/>
      <c r="N109" s="204"/>
      <c r="O109" s="30"/>
      <c r="P109" s="17"/>
    </row>
    <row r="110" spans="1:16" ht="25.5" customHeight="1" x14ac:dyDescent="0.15">
      <c r="A110" s="22"/>
      <c r="B110" s="53"/>
      <c r="C110" s="56" t="s">
        <v>23</v>
      </c>
      <c r="D110" s="38"/>
      <c r="E110" s="38"/>
      <c r="F110" s="38"/>
      <c r="G110" s="38"/>
      <c r="H110" s="38"/>
      <c r="I110" s="38"/>
      <c r="J110" s="38"/>
      <c r="K110" s="38"/>
      <c r="L110" s="38"/>
      <c r="M110" s="38"/>
      <c r="N110" s="57"/>
      <c r="O110" s="30"/>
      <c r="P110" s="17"/>
    </row>
    <row r="111" spans="1:16" x14ac:dyDescent="0.15">
      <c r="A111" s="22"/>
      <c r="B111" s="22"/>
      <c r="C111" s="22"/>
      <c r="D111" s="22"/>
      <c r="E111" s="22"/>
      <c r="F111" s="22"/>
      <c r="G111" s="22"/>
      <c r="H111" s="22"/>
      <c r="I111" s="22"/>
      <c r="J111" s="22"/>
      <c r="K111" s="22"/>
      <c r="L111" s="22"/>
      <c r="M111" s="22"/>
      <c r="N111" s="22"/>
      <c r="O111" s="25"/>
    </row>
  </sheetData>
  <sheetProtection sheet="1" objects="1" scenarios="1"/>
  <mergeCells count="60">
    <mergeCell ref="L44:M44"/>
    <mergeCell ref="E107:N107"/>
    <mergeCell ref="D109:N109"/>
    <mergeCell ref="E104:N104"/>
    <mergeCell ref="E105:N105"/>
    <mergeCell ref="E108:N108"/>
    <mergeCell ref="E106:N106"/>
    <mergeCell ref="K6:N6"/>
    <mergeCell ref="H28:J28"/>
    <mergeCell ref="I10:N10"/>
    <mergeCell ref="I11:N11"/>
    <mergeCell ref="I12:N12"/>
    <mergeCell ref="D18:N18"/>
    <mergeCell ref="F20:N20"/>
    <mergeCell ref="D20:E20"/>
    <mergeCell ref="H24:J24"/>
    <mergeCell ref="C8:H8"/>
    <mergeCell ref="C104:C108"/>
    <mergeCell ref="F36:N36"/>
    <mergeCell ref="F37:N37"/>
    <mergeCell ref="F39:N39"/>
    <mergeCell ref="F46:N56"/>
    <mergeCell ref="F45:N45"/>
    <mergeCell ref="D46:E56"/>
    <mergeCell ref="J44:K44"/>
    <mergeCell ref="F43:L43"/>
    <mergeCell ref="F38:N38"/>
    <mergeCell ref="C99:C103"/>
    <mergeCell ref="G100:H100"/>
    <mergeCell ref="C90:C98"/>
    <mergeCell ref="D90:N98"/>
    <mergeCell ref="G102:N102"/>
    <mergeCell ref="D74:N82"/>
    <mergeCell ref="I13:N13"/>
    <mergeCell ref="D21:E35"/>
    <mergeCell ref="H26:J26"/>
    <mergeCell ref="H30:J30"/>
    <mergeCell ref="H33:N35"/>
    <mergeCell ref="I14:N14"/>
    <mergeCell ref="D19:N19"/>
    <mergeCell ref="H15:M15"/>
    <mergeCell ref="C16:N16"/>
    <mergeCell ref="H32:J32"/>
    <mergeCell ref="G33:G35"/>
    <mergeCell ref="D64:N73"/>
    <mergeCell ref="C59:C63"/>
    <mergeCell ref="C83:C89"/>
    <mergeCell ref="F41:L41"/>
    <mergeCell ref="C64:C73"/>
    <mergeCell ref="C20:C56"/>
    <mergeCell ref="D36:E39"/>
    <mergeCell ref="D40:E43"/>
    <mergeCell ref="D45:E45"/>
    <mergeCell ref="C74:C82"/>
    <mergeCell ref="D83:N89"/>
    <mergeCell ref="D59:N63"/>
    <mergeCell ref="F40:L40"/>
    <mergeCell ref="F42:L42"/>
    <mergeCell ref="F44:I44"/>
    <mergeCell ref="D44:E44"/>
  </mergeCells>
  <phoneticPr fontId="2"/>
  <dataValidations count="3">
    <dataValidation type="list" allowBlank="1" showInputMessage="1" showErrorMessage="1" sqref="F36:N37">
      <formula1>指標項目</formula1>
    </dataValidation>
    <dataValidation type="list" allowBlank="1" showInputMessage="1" showErrorMessage="1" sqref="F20:N20">
      <formula1>物質名</formula1>
    </dataValidation>
    <dataValidation type="list" allowBlank="1" showInputMessage="1" showErrorMessage="1" sqref="G22 G32 G30 G28 G26 G24 K22 I22 E100 E102">
      <formula1>"　,○"</formula1>
    </dataValidation>
  </dataValidations>
  <hyperlinks>
    <hyperlink ref="D59:N63" location="'別紙 '!A1" display="別紙のとおり"/>
  </hyperlinks>
  <pageMargins left="0.74803149606299213" right="0.59055118110236227" top="0.51181102362204722" bottom="0.98425196850393704" header="0.51181102362204722" footer="0.51181102362204722"/>
  <pageSetup paperSize="9" scale="84" fitToHeight="2" orientation="portrait" r:id="rId1"/>
  <headerFooter alignWithMargins="0"/>
  <rowBreaks count="1" manualBreakCount="1">
    <brk id="57" max="14"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M38"/>
  <sheetViews>
    <sheetView tabSelected="1" zoomScaleNormal="100" zoomScaleSheetLayoutView="100" workbookViewId="0">
      <selection activeCell="G5" sqref="G5:H29"/>
    </sheetView>
  </sheetViews>
  <sheetFormatPr defaultColWidth="9" defaultRowHeight="13.5" x14ac:dyDescent="0.15"/>
  <cols>
    <col min="1" max="1" width="1.375" style="15" customWidth="1"/>
    <col min="2" max="2" width="14.875" style="15" customWidth="1"/>
    <col min="3" max="3" width="18.625" style="15" customWidth="1"/>
    <col min="4" max="4" width="5.25" style="15" customWidth="1"/>
    <col min="5" max="5" width="18.625" style="15" customWidth="1"/>
    <col min="6" max="6" width="5.125" style="15" customWidth="1"/>
    <col min="7" max="7" width="18.625" style="15" customWidth="1"/>
    <col min="8" max="8" width="4.875" style="15" customWidth="1"/>
    <col min="9" max="9" width="17.625" style="15" customWidth="1"/>
    <col min="10" max="10" width="4.875" style="15" customWidth="1"/>
    <col min="11" max="11" width="19.75" style="15" customWidth="1"/>
    <col min="12" max="12" width="4.625" style="15" customWidth="1"/>
    <col min="13" max="17" width="9" style="15"/>
    <col min="18" max="18" width="11.75" style="15" customWidth="1"/>
    <col min="19" max="19" width="8.875" style="15" customWidth="1"/>
    <col min="20" max="20" width="26.75" style="15" customWidth="1"/>
    <col min="21" max="21" width="23.625" style="15" customWidth="1"/>
    <col min="22" max="16384" width="9" style="15"/>
  </cols>
  <sheetData>
    <row r="1" spans="1:13" ht="14.25" x14ac:dyDescent="0.15">
      <c r="A1" s="93"/>
      <c r="B1" s="92" t="s">
        <v>38</v>
      </c>
      <c r="C1" s="92"/>
      <c r="D1" s="92"/>
      <c r="E1" s="92"/>
      <c r="F1" s="92"/>
      <c r="G1" s="92"/>
      <c r="H1" s="92"/>
      <c r="I1" s="93"/>
      <c r="J1" s="93"/>
      <c r="K1" s="93"/>
      <c r="L1" s="93"/>
      <c r="M1" s="59"/>
    </row>
    <row r="2" spans="1:13" x14ac:dyDescent="0.15">
      <c r="A2" s="93"/>
      <c r="B2" s="93"/>
      <c r="C2" s="93"/>
      <c r="D2" s="93"/>
      <c r="E2" s="93"/>
      <c r="F2" s="93"/>
      <c r="G2" s="93"/>
      <c r="H2" s="93"/>
      <c r="I2" s="93"/>
      <c r="J2" s="93"/>
      <c r="K2" s="93"/>
      <c r="L2" s="93"/>
      <c r="M2" s="59"/>
    </row>
    <row r="3" spans="1:13" ht="14.25" x14ac:dyDescent="0.15">
      <c r="A3" s="93"/>
      <c r="B3" s="220" t="s">
        <v>40</v>
      </c>
      <c r="C3" s="61"/>
      <c r="D3" s="95" t="s">
        <v>39</v>
      </c>
      <c r="E3" s="61"/>
      <c r="F3" s="95" t="s">
        <v>39</v>
      </c>
      <c r="G3" s="94"/>
      <c r="H3" s="95" t="s">
        <v>39</v>
      </c>
      <c r="I3" s="61"/>
      <c r="J3" s="95" t="s">
        <v>39</v>
      </c>
      <c r="K3" s="62"/>
      <c r="L3" s="95" t="s">
        <v>39</v>
      </c>
      <c r="M3" s="59"/>
    </row>
    <row r="4" spans="1:13" ht="18.75" customHeight="1" x14ac:dyDescent="0.15">
      <c r="A4" s="93"/>
      <c r="B4" s="221"/>
      <c r="C4" s="218" t="s">
        <v>41</v>
      </c>
      <c r="D4" s="212"/>
      <c r="E4" s="218" t="s">
        <v>42</v>
      </c>
      <c r="F4" s="219"/>
      <c r="G4" s="218" t="s">
        <v>43</v>
      </c>
      <c r="H4" s="219"/>
      <c r="I4" s="218" t="s">
        <v>44</v>
      </c>
      <c r="J4" s="219"/>
      <c r="K4" s="211" t="s">
        <v>45</v>
      </c>
      <c r="L4" s="212"/>
      <c r="M4" s="59"/>
    </row>
    <row r="5" spans="1:13" ht="13.5" customHeight="1" x14ac:dyDescent="0.15">
      <c r="A5" s="93"/>
      <c r="B5" s="229" t="s">
        <v>46</v>
      </c>
      <c r="C5" s="215"/>
      <c r="D5" s="216"/>
      <c r="E5" s="215"/>
      <c r="F5" s="216"/>
      <c r="G5" s="222"/>
      <c r="H5" s="223"/>
      <c r="I5" s="215"/>
      <c r="J5" s="216"/>
      <c r="K5" s="215"/>
      <c r="L5" s="216"/>
      <c r="M5" s="59"/>
    </row>
    <row r="6" spans="1:13" x14ac:dyDescent="0.15">
      <c r="A6" s="93"/>
      <c r="B6" s="230"/>
      <c r="C6" s="217"/>
      <c r="D6" s="137"/>
      <c r="E6" s="217"/>
      <c r="F6" s="137"/>
      <c r="G6" s="224"/>
      <c r="H6" s="225"/>
      <c r="I6" s="217"/>
      <c r="J6" s="137"/>
      <c r="K6" s="217"/>
      <c r="L6" s="137"/>
      <c r="M6" s="59"/>
    </row>
    <row r="7" spans="1:13" x14ac:dyDescent="0.15">
      <c r="A7" s="93"/>
      <c r="B7" s="230"/>
      <c r="C7" s="217"/>
      <c r="D7" s="137"/>
      <c r="E7" s="217"/>
      <c r="F7" s="137"/>
      <c r="G7" s="224"/>
      <c r="H7" s="225"/>
      <c r="I7" s="217"/>
      <c r="J7" s="137"/>
      <c r="K7" s="217"/>
      <c r="L7" s="137"/>
      <c r="M7" s="59"/>
    </row>
    <row r="8" spans="1:13" x14ac:dyDescent="0.15">
      <c r="A8" s="93"/>
      <c r="B8" s="230"/>
      <c r="C8" s="217"/>
      <c r="D8" s="137"/>
      <c r="E8" s="217"/>
      <c r="F8" s="137"/>
      <c r="G8" s="224"/>
      <c r="H8" s="225"/>
      <c r="I8" s="217"/>
      <c r="J8" s="137"/>
      <c r="K8" s="217"/>
      <c r="L8" s="137"/>
      <c r="M8" s="59"/>
    </row>
    <row r="9" spans="1:13" x14ac:dyDescent="0.15">
      <c r="A9" s="93"/>
      <c r="B9" s="230"/>
      <c r="C9" s="217"/>
      <c r="D9" s="137"/>
      <c r="E9" s="217"/>
      <c r="F9" s="137"/>
      <c r="G9" s="224"/>
      <c r="H9" s="225"/>
      <c r="I9" s="217"/>
      <c r="J9" s="137"/>
      <c r="K9" s="217"/>
      <c r="L9" s="137"/>
      <c r="M9" s="59"/>
    </row>
    <row r="10" spans="1:13" x14ac:dyDescent="0.15">
      <c r="A10" s="93"/>
      <c r="B10" s="230"/>
      <c r="C10" s="217"/>
      <c r="D10" s="137"/>
      <c r="E10" s="217"/>
      <c r="F10" s="137"/>
      <c r="G10" s="224"/>
      <c r="H10" s="225"/>
      <c r="I10" s="217"/>
      <c r="J10" s="137"/>
      <c r="K10" s="217"/>
      <c r="L10" s="137"/>
      <c r="M10" s="59"/>
    </row>
    <row r="11" spans="1:13" x14ac:dyDescent="0.15">
      <c r="A11" s="93"/>
      <c r="B11" s="230"/>
      <c r="C11" s="217"/>
      <c r="D11" s="137"/>
      <c r="E11" s="217"/>
      <c r="F11" s="137"/>
      <c r="G11" s="224"/>
      <c r="H11" s="225"/>
      <c r="I11" s="217"/>
      <c r="J11" s="137"/>
      <c r="K11" s="217"/>
      <c r="L11" s="137"/>
      <c r="M11" s="59"/>
    </row>
    <row r="12" spans="1:13" x14ac:dyDescent="0.15">
      <c r="A12" s="93"/>
      <c r="B12" s="230"/>
      <c r="C12" s="217"/>
      <c r="D12" s="137"/>
      <c r="E12" s="217"/>
      <c r="F12" s="137"/>
      <c r="G12" s="224"/>
      <c r="H12" s="225"/>
      <c r="I12" s="217"/>
      <c r="J12" s="137"/>
      <c r="K12" s="217"/>
      <c r="L12" s="137"/>
      <c r="M12" s="59"/>
    </row>
    <row r="13" spans="1:13" x14ac:dyDescent="0.15">
      <c r="A13" s="93"/>
      <c r="B13" s="230"/>
      <c r="C13" s="217"/>
      <c r="D13" s="137"/>
      <c r="E13" s="217"/>
      <c r="F13" s="137"/>
      <c r="G13" s="224"/>
      <c r="H13" s="225"/>
      <c r="I13" s="217"/>
      <c r="J13" s="137"/>
      <c r="K13" s="217"/>
      <c r="L13" s="137"/>
      <c r="M13" s="59"/>
    </row>
    <row r="14" spans="1:13" x14ac:dyDescent="0.15">
      <c r="A14" s="93"/>
      <c r="B14" s="230"/>
      <c r="C14" s="217"/>
      <c r="D14" s="137"/>
      <c r="E14" s="217"/>
      <c r="F14" s="137"/>
      <c r="G14" s="224"/>
      <c r="H14" s="225"/>
      <c r="I14" s="217"/>
      <c r="J14" s="137"/>
      <c r="K14" s="217"/>
      <c r="L14" s="137"/>
      <c r="M14" s="59"/>
    </row>
    <row r="15" spans="1:13" x14ac:dyDescent="0.15">
      <c r="A15" s="93"/>
      <c r="B15" s="230"/>
      <c r="C15" s="217"/>
      <c r="D15" s="137"/>
      <c r="E15" s="217"/>
      <c r="F15" s="137"/>
      <c r="G15" s="224"/>
      <c r="H15" s="225"/>
      <c r="I15" s="217"/>
      <c r="J15" s="137"/>
      <c r="K15" s="217"/>
      <c r="L15" s="137"/>
      <c r="M15" s="59"/>
    </row>
    <row r="16" spans="1:13" x14ac:dyDescent="0.15">
      <c r="A16" s="93"/>
      <c r="B16" s="230"/>
      <c r="C16" s="217"/>
      <c r="D16" s="137"/>
      <c r="E16" s="217"/>
      <c r="F16" s="137"/>
      <c r="G16" s="224"/>
      <c r="H16" s="225"/>
      <c r="I16" s="217"/>
      <c r="J16" s="137"/>
      <c r="K16" s="217"/>
      <c r="L16" s="137"/>
      <c r="M16" s="59"/>
    </row>
    <row r="17" spans="1:13" x14ac:dyDescent="0.15">
      <c r="A17" s="93"/>
      <c r="B17" s="230"/>
      <c r="C17" s="217"/>
      <c r="D17" s="137"/>
      <c r="E17" s="217"/>
      <c r="F17" s="137"/>
      <c r="G17" s="224"/>
      <c r="H17" s="225"/>
      <c r="I17" s="217"/>
      <c r="J17" s="137"/>
      <c r="K17" s="217"/>
      <c r="L17" s="137"/>
      <c r="M17" s="59"/>
    </row>
    <row r="18" spans="1:13" x14ac:dyDescent="0.15">
      <c r="A18" s="93"/>
      <c r="B18" s="230"/>
      <c r="C18" s="217"/>
      <c r="D18" s="137"/>
      <c r="E18" s="217"/>
      <c r="F18" s="137"/>
      <c r="G18" s="224"/>
      <c r="H18" s="225"/>
      <c r="I18" s="217"/>
      <c r="J18" s="137"/>
      <c r="K18" s="217"/>
      <c r="L18" s="137"/>
      <c r="M18" s="59"/>
    </row>
    <row r="19" spans="1:13" x14ac:dyDescent="0.15">
      <c r="A19" s="93"/>
      <c r="B19" s="230"/>
      <c r="C19" s="217"/>
      <c r="D19" s="137"/>
      <c r="E19" s="217"/>
      <c r="F19" s="137"/>
      <c r="G19" s="224"/>
      <c r="H19" s="225"/>
      <c r="I19" s="217"/>
      <c r="J19" s="137"/>
      <c r="K19" s="217"/>
      <c r="L19" s="137"/>
      <c r="M19" s="59"/>
    </row>
    <row r="20" spans="1:13" x14ac:dyDescent="0.15">
      <c r="A20" s="93"/>
      <c r="B20" s="230"/>
      <c r="C20" s="217"/>
      <c r="D20" s="137"/>
      <c r="E20" s="217"/>
      <c r="F20" s="137"/>
      <c r="G20" s="224"/>
      <c r="H20" s="225"/>
      <c r="I20" s="217"/>
      <c r="J20" s="137"/>
      <c r="K20" s="217"/>
      <c r="L20" s="137"/>
      <c r="M20" s="59"/>
    </row>
    <row r="21" spans="1:13" x14ac:dyDescent="0.15">
      <c r="A21" s="93"/>
      <c r="B21" s="230"/>
      <c r="C21" s="217"/>
      <c r="D21" s="137"/>
      <c r="E21" s="217"/>
      <c r="F21" s="137"/>
      <c r="G21" s="224"/>
      <c r="H21" s="225"/>
      <c r="I21" s="217"/>
      <c r="J21" s="137"/>
      <c r="K21" s="217"/>
      <c r="L21" s="137"/>
      <c r="M21" s="59"/>
    </row>
    <row r="22" spans="1:13" x14ac:dyDescent="0.15">
      <c r="A22" s="93"/>
      <c r="B22" s="230"/>
      <c r="C22" s="217"/>
      <c r="D22" s="137"/>
      <c r="E22" s="217"/>
      <c r="F22" s="137"/>
      <c r="G22" s="224"/>
      <c r="H22" s="225"/>
      <c r="I22" s="217"/>
      <c r="J22" s="137"/>
      <c r="K22" s="217"/>
      <c r="L22" s="137"/>
      <c r="M22" s="59"/>
    </row>
    <row r="23" spans="1:13" x14ac:dyDescent="0.15">
      <c r="A23" s="93"/>
      <c r="B23" s="230"/>
      <c r="C23" s="217"/>
      <c r="D23" s="137"/>
      <c r="E23" s="217"/>
      <c r="F23" s="137"/>
      <c r="G23" s="224"/>
      <c r="H23" s="225"/>
      <c r="I23" s="217"/>
      <c r="J23" s="137"/>
      <c r="K23" s="217"/>
      <c r="L23" s="137"/>
      <c r="M23" s="59"/>
    </row>
    <row r="24" spans="1:13" x14ac:dyDescent="0.15">
      <c r="A24" s="93"/>
      <c r="B24" s="230"/>
      <c r="C24" s="217"/>
      <c r="D24" s="137"/>
      <c r="E24" s="217"/>
      <c r="F24" s="137"/>
      <c r="G24" s="224"/>
      <c r="H24" s="225"/>
      <c r="I24" s="217"/>
      <c r="J24" s="137"/>
      <c r="K24" s="217"/>
      <c r="L24" s="137"/>
      <c r="M24" s="59"/>
    </row>
    <row r="25" spans="1:13" x14ac:dyDescent="0.15">
      <c r="A25" s="93"/>
      <c r="B25" s="230"/>
      <c r="C25" s="217"/>
      <c r="D25" s="137"/>
      <c r="E25" s="217"/>
      <c r="F25" s="137"/>
      <c r="G25" s="224"/>
      <c r="H25" s="225"/>
      <c r="I25" s="217"/>
      <c r="J25" s="137"/>
      <c r="K25" s="217"/>
      <c r="L25" s="137"/>
      <c r="M25" s="59"/>
    </row>
    <row r="26" spans="1:13" x14ac:dyDescent="0.15">
      <c r="A26" s="93"/>
      <c r="B26" s="230"/>
      <c r="C26" s="217"/>
      <c r="D26" s="137"/>
      <c r="E26" s="217"/>
      <c r="F26" s="137"/>
      <c r="G26" s="224"/>
      <c r="H26" s="225"/>
      <c r="I26" s="217"/>
      <c r="J26" s="137"/>
      <c r="K26" s="217"/>
      <c r="L26" s="137"/>
      <c r="M26" s="59"/>
    </row>
    <row r="27" spans="1:13" x14ac:dyDescent="0.15">
      <c r="A27" s="93"/>
      <c r="B27" s="230"/>
      <c r="C27" s="217"/>
      <c r="D27" s="137"/>
      <c r="E27" s="217"/>
      <c r="F27" s="137"/>
      <c r="G27" s="224"/>
      <c r="H27" s="225"/>
      <c r="I27" s="217"/>
      <c r="J27" s="137"/>
      <c r="K27" s="217"/>
      <c r="L27" s="137"/>
      <c r="M27" s="59"/>
    </row>
    <row r="28" spans="1:13" x14ac:dyDescent="0.15">
      <c r="A28" s="93"/>
      <c r="B28" s="230"/>
      <c r="C28" s="217"/>
      <c r="D28" s="137"/>
      <c r="E28" s="217"/>
      <c r="F28" s="137"/>
      <c r="G28" s="224"/>
      <c r="H28" s="225"/>
      <c r="I28" s="217"/>
      <c r="J28" s="137"/>
      <c r="K28" s="217"/>
      <c r="L28" s="137"/>
      <c r="M28" s="59"/>
    </row>
    <row r="29" spans="1:13" ht="12" customHeight="1" x14ac:dyDescent="0.15">
      <c r="A29" s="93"/>
      <c r="B29" s="231"/>
      <c r="C29" s="217"/>
      <c r="D29" s="137"/>
      <c r="E29" s="217"/>
      <c r="F29" s="137"/>
      <c r="G29" s="224"/>
      <c r="H29" s="225"/>
      <c r="I29" s="217"/>
      <c r="J29" s="137"/>
      <c r="K29" s="217"/>
      <c r="L29" s="137"/>
      <c r="M29" s="59"/>
    </row>
    <row r="30" spans="1:13" ht="18.75" customHeight="1" x14ac:dyDescent="0.15">
      <c r="A30" s="93"/>
      <c r="B30" s="226" t="s">
        <v>74</v>
      </c>
      <c r="C30" s="232"/>
      <c r="D30" s="233"/>
      <c r="E30" s="232"/>
      <c r="F30" s="233"/>
      <c r="G30" s="238"/>
      <c r="H30" s="239"/>
      <c r="I30" s="232"/>
      <c r="J30" s="233"/>
      <c r="K30" s="232"/>
      <c r="L30" s="233"/>
      <c r="M30" s="59"/>
    </row>
    <row r="31" spans="1:13" ht="21" customHeight="1" x14ac:dyDescent="0.15">
      <c r="A31" s="93"/>
      <c r="B31" s="227"/>
      <c r="C31" s="234"/>
      <c r="D31" s="235"/>
      <c r="E31" s="234"/>
      <c r="F31" s="235"/>
      <c r="G31" s="240"/>
      <c r="H31" s="241"/>
      <c r="I31" s="234"/>
      <c r="J31" s="235"/>
      <c r="K31" s="234"/>
      <c r="L31" s="235"/>
      <c r="M31" s="59"/>
    </row>
    <row r="32" spans="1:13" ht="23.25" customHeight="1" x14ac:dyDescent="0.15">
      <c r="A32" s="93"/>
      <c r="B32" s="227"/>
      <c r="C32" s="234"/>
      <c r="D32" s="235"/>
      <c r="E32" s="234"/>
      <c r="F32" s="235"/>
      <c r="G32" s="240"/>
      <c r="H32" s="241"/>
      <c r="I32" s="234"/>
      <c r="J32" s="235"/>
      <c r="K32" s="234"/>
      <c r="L32" s="235"/>
      <c r="M32" s="59"/>
    </row>
    <row r="33" spans="1:13" ht="25.5" customHeight="1" x14ac:dyDescent="0.15">
      <c r="A33" s="93"/>
      <c r="B33" s="228"/>
      <c r="C33" s="236"/>
      <c r="D33" s="237"/>
      <c r="E33" s="236"/>
      <c r="F33" s="237"/>
      <c r="G33" s="242"/>
      <c r="H33" s="243"/>
      <c r="I33" s="236"/>
      <c r="J33" s="237"/>
      <c r="K33" s="236"/>
      <c r="L33" s="237"/>
      <c r="M33" s="59"/>
    </row>
    <row r="34" spans="1:13" ht="25.5" customHeight="1" x14ac:dyDescent="0.15">
      <c r="A34" s="93"/>
      <c r="B34" s="96" t="s">
        <v>14</v>
      </c>
      <c r="C34" s="213"/>
      <c r="D34" s="214"/>
      <c r="E34" s="84"/>
      <c r="F34" s="82" t="s">
        <v>428</v>
      </c>
      <c r="G34" s="97"/>
      <c r="H34" s="82" t="s">
        <v>429</v>
      </c>
      <c r="I34" s="83"/>
      <c r="J34" s="82" t="s">
        <v>430</v>
      </c>
      <c r="K34" s="83"/>
      <c r="L34" s="82" t="s">
        <v>428</v>
      </c>
      <c r="M34" s="59"/>
    </row>
    <row r="35" spans="1:13" x14ac:dyDescent="0.15">
      <c r="A35" s="93"/>
      <c r="B35" s="93" t="s">
        <v>47</v>
      </c>
      <c r="C35" s="93"/>
      <c r="D35" s="93"/>
      <c r="E35" s="93"/>
      <c r="F35" s="93"/>
      <c r="G35" s="93"/>
      <c r="H35" s="93"/>
      <c r="I35" s="93"/>
      <c r="J35" s="93"/>
      <c r="K35" s="93"/>
      <c r="L35" s="93"/>
      <c r="M35" s="59"/>
    </row>
    <row r="36" spans="1:13" x14ac:dyDescent="0.15">
      <c r="A36" s="93"/>
      <c r="B36" s="93" t="s">
        <v>48</v>
      </c>
      <c r="C36" s="93"/>
      <c r="D36" s="93"/>
      <c r="E36" s="93"/>
      <c r="F36" s="93"/>
      <c r="G36" s="93"/>
      <c r="H36" s="93"/>
      <c r="I36" s="93"/>
      <c r="J36" s="93"/>
      <c r="K36" s="93"/>
      <c r="L36" s="93"/>
      <c r="M36" s="59"/>
    </row>
    <row r="37" spans="1:13" x14ac:dyDescent="0.15">
      <c r="A37" s="93"/>
      <c r="B37" s="93"/>
      <c r="C37" s="93" t="s">
        <v>329</v>
      </c>
      <c r="D37" s="93"/>
      <c r="E37" s="93"/>
      <c r="F37" s="93"/>
      <c r="G37" s="93"/>
      <c r="H37" s="93"/>
      <c r="I37" s="93"/>
      <c r="J37" s="93"/>
      <c r="K37" s="93"/>
      <c r="L37" s="93"/>
      <c r="M37" s="59"/>
    </row>
    <row r="38" spans="1:13" x14ac:dyDescent="0.15">
      <c r="A38" s="59"/>
      <c r="B38" s="59"/>
      <c r="C38" s="59"/>
      <c r="D38" s="59"/>
      <c r="E38" s="59"/>
      <c r="F38" s="59"/>
      <c r="G38" s="59"/>
      <c r="H38" s="59"/>
      <c r="I38" s="59"/>
      <c r="J38" s="59"/>
      <c r="K38" s="59"/>
      <c r="L38" s="59"/>
      <c r="M38" s="59"/>
    </row>
  </sheetData>
  <mergeCells count="19">
    <mergeCell ref="B30:B33"/>
    <mergeCell ref="B5:B29"/>
    <mergeCell ref="I5:J29"/>
    <mergeCell ref="K5:L29"/>
    <mergeCell ref="C30:D33"/>
    <mergeCell ref="E30:F33"/>
    <mergeCell ref="G30:H33"/>
    <mergeCell ref="I30:J33"/>
    <mergeCell ref="K30:L33"/>
    <mergeCell ref="B3:B4"/>
    <mergeCell ref="C4:D4"/>
    <mergeCell ref="E4:F4"/>
    <mergeCell ref="G5:H29"/>
    <mergeCell ref="G4:H4"/>
    <mergeCell ref="K4:L4"/>
    <mergeCell ref="C34:D34"/>
    <mergeCell ref="C5:D29"/>
    <mergeCell ref="E5:F29"/>
    <mergeCell ref="I4:J4"/>
  </mergeCells>
  <phoneticPr fontId="2"/>
  <pageMargins left="0.78740157480314965" right="0.39370078740157483" top="0.6692913385826772" bottom="0.31496062992125984" header="0.51181102362204722" footer="0.43307086614173229"/>
  <pageSetup paperSize="9" orientation="landscape" r:id="rId1"/>
  <headerFooter alignWithMargins="0"/>
  <colBreaks count="1" manualBreakCount="1">
    <brk id="13" max="37"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25"/>
  <sheetViews>
    <sheetView workbookViewId="0">
      <selection activeCell="A11" sqref="A11"/>
    </sheetView>
  </sheetViews>
  <sheetFormatPr defaultRowHeight="13.5" x14ac:dyDescent="0.15"/>
  <cols>
    <col min="1" max="1" width="82.25" customWidth="1"/>
  </cols>
  <sheetData>
    <row r="1" spans="1:1" x14ac:dyDescent="0.15">
      <c r="A1" s="1" t="s">
        <v>12</v>
      </c>
    </row>
    <row r="2" spans="1:1" x14ac:dyDescent="0.15">
      <c r="A2" s="2" t="s">
        <v>54</v>
      </c>
    </row>
    <row r="3" spans="1:1" x14ac:dyDescent="0.15">
      <c r="A3" s="2" t="s">
        <v>55</v>
      </c>
    </row>
    <row r="4" spans="1:1" x14ac:dyDescent="0.15">
      <c r="A4" s="2" t="s">
        <v>56</v>
      </c>
    </row>
    <row r="5" spans="1:1" x14ac:dyDescent="0.15">
      <c r="A5" s="2" t="s">
        <v>57</v>
      </c>
    </row>
    <row r="6" spans="1:1" x14ac:dyDescent="0.15">
      <c r="A6" s="2" t="s">
        <v>318</v>
      </c>
    </row>
    <row r="7" spans="1:1" x14ac:dyDescent="0.15">
      <c r="A7" s="2" t="s">
        <v>58</v>
      </c>
    </row>
    <row r="8" spans="1:1" x14ac:dyDescent="0.15">
      <c r="A8" s="2" t="s">
        <v>59</v>
      </c>
    </row>
    <row r="9" spans="1:1" x14ac:dyDescent="0.15">
      <c r="A9" s="2" t="s">
        <v>60</v>
      </c>
    </row>
    <row r="10" spans="1:1" x14ac:dyDescent="0.15">
      <c r="A10" s="3" t="s">
        <v>61</v>
      </c>
    </row>
    <row r="11" spans="1:1" x14ac:dyDescent="0.15">
      <c r="A11" s="3" t="s">
        <v>62</v>
      </c>
    </row>
    <row r="12" spans="1:1" x14ac:dyDescent="0.15">
      <c r="A12" s="3" t="s">
        <v>63</v>
      </c>
    </row>
    <row r="13" spans="1:1" x14ac:dyDescent="0.15">
      <c r="A13" s="3" t="s">
        <v>64</v>
      </c>
    </row>
    <row r="14" spans="1:1" x14ac:dyDescent="0.15">
      <c r="A14" s="3" t="s">
        <v>65</v>
      </c>
    </row>
    <row r="15" spans="1:1" x14ac:dyDescent="0.15">
      <c r="A15" s="3" t="s">
        <v>66</v>
      </c>
    </row>
    <row r="16" spans="1:1" x14ac:dyDescent="0.15">
      <c r="A16" s="2" t="s">
        <v>67</v>
      </c>
    </row>
    <row r="17" spans="1:1" x14ac:dyDescent="0.15">
      <c r="A17" s="2" t="s">
        <v>68</v>
      </c>
    </row>
    <row r="18" spans="1:1" x14ac:dyDescent="0.15">
      <c r="A18" s="2" t="s">
        <v>69</v>
      </c>
    </row>
    <row r="19" spans="1:1" x14ac:dyDescent="0.15">
      <c r="A19" s="2" t="s">
        <v>70</v>
      </c>
    </row>
    <row r="20" spans="1:1" x14ac:dyDescent="0.15">
      <c r="A20" s="2" t="s">
        <v>71</v>
      </c>
    </row>
    <row r="21" spans="1:1" x14ac:dyDescent="0.15">
      <c r="A21" s="2" t="s">
        <v>72</v>
      </c>
    </row>
    <row r="22" spans="1:1" x14ac:dyDescent="0.15">
      <c r="A22" s="2" t="s">
        <v>73</v>
      </c>
    </row>
    <row r="23" spans="1:1" x14ac:dyDescent="0.15">
      <c r="A23" s="2" t="s">
        <v>51</v>
      </c>
    </row>
    <row r="24" spans="1:1" x14ac:dyDescent="0.15">
      <c r="A24" s="2" t="s">
        <v>52</v>
      </c>
    </row>
    <row r="25" spans="1:1" x14ac:dyDescent="0.15">
      <c r="A25" s="2" t="s">
        <v>53</v>
      </c>
    </row>
  </sheetData>
  <sheetProtection password="CC76" sheet="1" objects="1" scenarios="1"/>
  <phoneticPr fontId="2"/>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N518"/>
  <sheetViews>
    <sheetView topLeftCell="C1" workbookViewId="0">
      <selection activeCell="G3" sqref="G3"/>
    </sheetView>
  </sheetViews>
  <sheetFormatPr defaultColWidth="9" defaultRowHeight="15" customHeight="1" x14ac:dyDescent="0.15"/>
  <cols>
    <col min="1" max="1" width="3.5" style="7" customWidth="1"/>
    <col min="2" max="2" width="21.75" style="7" customWidth="1"/>
    <col min="3" max="3" width="9" style="7"/>
    <col min="4" max="4" width="9.375" style="7" bestFit="1" customWidth="1"/>
    <col min="5" max="5" width="3.75" style="7" customWidth="1"/>
    <col min="6" max="6" width="9" style="7"/>
    <col min="7" max="7" width="8" style="12" customWidth="1"/>
    <col min="8" max="8" width="8" style="7" customWidth="1"/>
    <col min="9" max="9" width="9" style="7"/>
    <col min="10" max="10" width="40.625" style="7" customWidth="1"/>
    <col min="11" max="11" width="9" style="7"/>
    <col min="12" max="12" width="13.5" style="7" customWidth="1"/>
    <col min="13" max="13" width="15.75" style="7" customWidth="1"/>
    <col min="14" max="14" width="2.25" style="7" hidden="1" customWidth="1"/>
    <col min="15" max="16384" width="9" style="7"/>
  </cols>
  <sheetData>
    <row r="1" spans="1:14" ht="15" customHeight="1" x14ac:dyDescent="0.15">
      <c r="B1" s="86" t="s">
        <v>527</v>
      </c>
      <c r="G1" s="87" t="s">
        <v>528</v>
      </c>
    </row>
    <row r="2" spans="1:14" ht="40.5" x14ac:dyDescent="0.15">
      <c r="B2" s="85" t="s">
        <v>307</v>
      </c>
      <c r="C2" s="90" t="s">
        <v>530</v>
      </c>
      <c r="D2" s="85" t="s">
        <v>308</v>
      </c>
      <c r="F2" s="8"/>
      <c r="G2" s="9" t="s">
        <v>75</v>
      </c>
      <c r="H2" s="4" t="s">
        <v>309</v>
      </c>
      <c r="J2" s="4" t="s">
        <v>75</v>
      </c>
      <c r="K2" s="4" t="s">
        <v>76</v>
      </c>
      <c r="L2" s="91" t="s">
        <v>707</v>
      </c>
      <c r="M2" s="10" t="s">
        <v>310</v>
      </c>
    </row>
    <row r="3" spans="1:14" ht="15" customHeight="1" x14ac:dyDescent="0.15">
      <c r="A3" s="7" t="str">
        <f t="shared" ref="A3:A66" si="0">C3 &amp;":" &amp;B3</f>
        <v>1:亜鉛の水溶性化合物</v>
      </c>
      <c r="B3" s="5" t="s">
        <v>77</v>
      </c>
      <c r="C3" s="6">
        <v>1</v>
      </c>
      <c r="D3" s="76"/>
      <c r="F3" s="7" t="str">
        <f>H3 &amp;":" &amp;G3</f>
        <v>1:ＶＯＣ（揮発性有機化合物）</v>
      </c>
      <c r="G3" s="89" t="s">
        <v>529</v>
      </c>
      <c r="H3" s="4">
        <v>1</v>
      </c>
      <c r="I3" s="7" t="str">
        <f>L3&amp;"："&amp;J3</f>
        <v>1：亜鉛の水溶性化合物</v>
      </c>
      <c r="J3" s="5" t="s">
        <v>77</v>
      </c>
      <c r="K3" s="11"/>
      <c r="L3" s="6">
        <v>1</v>
      </c>
      <c r="N3" s="7" t="str">
        <f t="shared" ref="N3:N18" si="1">J3</f>
        <v>亜鉛の水溶性化合物</v>
      </c>
    </row>
    <row r="4" spans="1:14" ht="15" customHeight="1" x14ac:dyDescent="0.15">
      <c r="A4" s="7" t="str">
        <f t="shared" si="0"/>
        <v>2:アクリルアミド</v>
      </c>
      <c r="B4" s="5" t="s">
        <v>78</v>
      </c>
      <c r="C4" s="6">
        <v>2</v>
      </c>
      <c r="D4" s="76"/>
      <c r="I4" s="7" t="str">
        <f t="shared" ref="I4:I67" si="2">L4&amp;"："&amp;J4</f>
        <v>2：アクリルアミド</v>
      </c>
      <c r="J4" s="5" t="s">
        <v>78</v>
      </c>
      <c r="K4" s="11"/>
      <c r="L4" s="6">
        <v>2</v>
      </c>
      <c r="N4" s="7" t="str">
        <f t="shared" si="1"/>
        <v>アクリルアミド</v>
      </c>
    </row>
    <row r="5" spans="1:14" ht="15" customHeight="1" x14ac:dyDescent="0.15">
      <c r="A5" s="7" t="str">
        <f t="shared" si="0"/>
        <v>3:アクリル酸エチル</v>
      </c>
      <c r="B5" s="5" t="s">
        <v>79</v>
      </c>
      <c r="C5" s="6">
        <v>3</v>
      </c>
      <c r="D5" s="76"/>
      <c r="I5" s="7" t="str">
        <f t="shared" si="2"/>
        <v>3：アクリル酸エチル</v>
      </c>
      <c r="J5" s="5" t="s">
        <v>79</v>
      </c>
      <c r="K5" s="11"/>
      <c r="L5" s="6">
        <v>3</v>
      </c>
      <c r="N5" s="7" t="str">
        <f t="shared" si="1"/>
        <v>アクリル酸エチル</v>
      </c>
    </row>
    <row r="6" spans="1:14" ht="15" customHeight="1" x14ac:dyDescent="0.15">
      <c r="A6" s="7" t="str">
        <f t="shared" si="0"/>
        <v>4:アクリル酸及びその水溶性塩</v>
      </c>
      <c r="B6" s="5" t="s">
        <v>332</v>
      </c>
      <c r="C6" s="6">
        <v>4</v>
      </c>
      <c r="D6" s="76"/>
      <c r="I6" s="7" t="str">
        <f t="shared" si="2"/>
        <v>4：アクリル酸及びその水溶性塩</v>
      </c>
      <c r="J6" s="5" t="s">
        <v>332</v>
      </c>
      <c r="K6" s="11"/>
      <c r="L6" s="6">
        <v>4</v>
      </c>
      <c r="N6" s="7" t="str">
        <f t="shared" si="1"/>
        <v>アクリル酸及びその水溶性塩</v>
      </c>
    </row>
    <row r="7" spans="1:14" ht="15" customHeight="1" x14ac:dyDescent="0.15">
      <c r="A7" s="7" t="str">
        <f t="shared" si="0"/>
        <v>5:アクリル酸２－（ジメチルアミノ）エチル</v>
      </c>
      <c r="B7" s="5" t="s">
        <v>531</v>
      </c>
      <c r="C7" s="6">
        <v>5</v>
      </c>
      <c r="D7" s="76"/>
      <c r="I7" s="7" t="str">
        <f t="shared" si="2"/>
        <v>5：アクリル酸２－（ジメチルアミノ）エチル</v>
      </c>
      <c r="J7" s="5" t="s">
        <v>531</v>
      </c>
      <c r="K7" s="11"/>
      <c r="L7" s="6">
        <v>5</v>
      </c>
      <c r="N7" s="7" t="str">
        <f t="shared" si="1"/>
        <v>アクリル酸２－（ジメチルアミノ）エチル</v>
      </c>
    </row>
    <row r="8" spans="1:14" ht="15" customHeight="1" x14ac:dyDescent="0.15">
      <c r="A8" s="7" t="str">
        <f t="shared" si="0"/>
        <v>7:アクリル酸ブチル</v>
      </c>
      <c r="B8" s="5" t="s">
        <v>432</v>
      </c>
      <c r="C8" s="6">
        <v>7</v>
      </c>
      <c r="D8" s="76"/>
      <c r="I8" s="7" t="str">
        <f t="shared" si="2"/>
        <v>7：アクリル酸ブチル</v>
      </c>
      <c r="J8" s="5" t="s">
        <v>432</v>
      </c>
      <c r="K8" s="11"/>
      <c r="L8" s="6">
        <v>7</v>
      </c>
      <c r="N8" s="7" t="str">
        <f t="shared" si="1"/>
        <v>アクリル酸ブチル</v>
      </c>
    </row>
    <row r="9" spans="1:14" ht="15" customHeight="1" x14ac:dyDescent="0.15">
      <c r="A9" s="7" t="str">
        <f t="shared" si="0"/>
        <v>8:アクリル酸メチル</v>
      </c>
      <c r="B9" s="5" t="s">
        <v>80</v>
      </c>
      <c r="C9" s="6">
        <v>8</v>
      </c>
      <c r="D9" s="76"/>
      <c r="I9" s="7" t="str">
        <f t="shared" si="2"/>
        <v>8：アクリル酸メチル</v>
      </c>
      <c r="J9" s="5" t="s">
        <v>80</v>
      </c>
      <c r="K9" s="11"/>
      <c r="L9" s="6">
        <v>8</v>
      </c>
      <c r="N9" s="7" t="str">
        <f t="shared" si="1"/>
        <v>アクリル酸メチル</v>
      </c>
    </row>
    <row r="10" spans="1:14" ht="15" customHeight="1" x14ac:dyDescent="0.15">
      <c r="A10" s="7" t="str">
        <f t="shared" si="0"/>
        <v>9:アクリロニトリル</v>
      </c>
      <c r="B10" s="5" t="s">
        <v>81</v>
      </c>
      <c r="C10" s="6">
        <v>9</v>
      </c>
      <c r="D10" s="76"/>
      <c r="I10" s="7" t="str">
        <f t="shared" si="2"/>
        <v>9：アクリロニトリル</v>
      </c>
      <c r="J10" s="5" t="s">
        <v>81</v>
      </c>
      <c r="K10" s="11"/>
      <c r="L10" s="6">
        <v>9</v>
      </c>
      <c r="N10" s="7" t="str">
        <f t="shared" si="1"/>
        <v>アクリロニトリル</v>
      </c>
    </row>
    <row r="11" spans="1:14" ht="15" customHeight="1" x14ac:dyDescent="0.15">
      <c r="A11" s="7" t="str">
        <f t="shared" si="0"/>
        <v>10:アクロレイン</v>
      </c>
      <c r="B11" s="5" t="s">
        <v>82</v>
      </c>
      <c r="C11" s="6">
        <v>10</v>
      </c>
      <c r="D11" s="76"/>
      <c r="I11" s="7" t="str">
        <f t="shared" si="2"/>
        <v>10：アクロレイン</v>
      </c>
      <c r="J11" s="5" t="s">
        <v>82</v>
      </c>
      <c r="K11" s="11"/>
      <c r="L11" s="6">
        <v>10</v>
      </c>
      <c r="N11" s="7" t="str">
        <f t="shared" si="1"/>
        <v>アクロレイン</v>
      </c>
    </row>
    <row r="12" spans="1:14" ht="15" customHeight="1" x14ac:dyDescent="0.15">
      <c r="A12" s="7" t="str">
        <f t="shared" si="0"/>
        <v>12:アセトアルデヒド</v>
      </c>
      <c r="B12" s="5" t="s">
        <v>83</v>
      </c>
      <c r="C12" s="6">
        <v>12</v>
      </c>
      <c r="D12" s="76" t="s">
        <v>311</v>
      </c>
      <c r="I12" s="7" t="str">
        <f t="shared" si="2"/>
        <v>12：アセトアルデヒド</v>
      </c>
      <c r="J12" s="5" t="s">
        <v>83</v>
      </c>
      <c r="K12" s="11"/>
      <c r="L12" s="6">
        <v>12</v>
      </c>
      <c r="N12" s="7" t="str">
        <f t="shared" si="1"/>
        <v>アセトアルデヒド</v>
      </c>
    </row>
    <row r="13" spans="1:14" ht="15" customHeight="1" x14ac:dyDescent="0.15">
      <c r="A13" s="7" t="str">
        <f t="shared" si="0"/>
        <v>14:アセトンシアノヒドリン</v>
      </c>
      <c r="B13" s="5" t="s">
        <v>333</v>
      </c>
      <c r="C13" s="6">
        <v>14</v>
      </c>
      <c r="D13" s="76"/>
      <c r="I13" s="7" t="str">
        <f t="shared" si="2"/>
        <v>14：アセトンシアノヒドリン</v>
      </c>
      <c r="J13" s="5" t="s">
        <v>333</v>
      </c>
      <c r="K13" s="11"/>
      <c r="L13" s="6">
        <v>14</v>
      </c>
      <c r="N13" s="7" t="str">
        <f t="shared" si="1"/>
        <v>アセトンシアノヒドリン</v>
      </c>
    </row>
    <row r="14" spans="1:14" ht="15" customHeight="1" x14ac:dyDescent="0.15">
      <c r="A14" s="7" t="str">
        <f t="shared" si="0"/>
        <v>15:アセナフテン</v>
      </c>
      <c r="B14" s="5" t="s">
        <v>334</v>
      </c>
      <c r="C14" s="6">
        <v>15</v>
      </c>
      <c r="D14" s="76"/>
      <c r="I14" s="7" t="str">
        <f t="shared" si="2"/>
        <v>15：アセナフテン</v>
      </c>
      <c r="J14" s="5" t="s">
        <v>334</v>
      </c>
      <c r="K14" s="11"/>
      <c r="L14" s="6">
        <v>15</v>
      </c>
      <c r="N14" s="7" t="str">
        <f t="shared" si="1"/>
        <v>アセナフテン</v>
      </c>
    </row>
    <row r="15" spans="1:14" ht="15" customHeight="1" x14ac:dyDescent="0.15">
      <c r="A15" s="7" t="str">
        <f t="shared" si="0"/>
        <v>18:アニリン</v>
      </c>
      <c r="B15" s="5" t="s">
        <v>84</v>
      </c>
      <c r="C15" s="6">
        <v>18</v>
      </c>
      <c r="D15" s="76"/>
      <c r="I15" s="7" t="str">
        <f t="shared" si="2"/>
        <v>18：アニリン</v>
      </c>
      <c r="J15" s="5" t="s">
        <v>84</v>
      </c>
      <c r="K15" s="11"/>
      <c r="L15" s="6">
        <v>18</v>
      </c>
      <c r="N15" s="7" t="str">
        <f t="shared" si="1"/>
        <v>アニリン</v>
      </c>
    </row>
    <row r="16" spans="1:14" ht="15" customHeight="1" x14ac:dyDescent="0.15">
      <c r="A16" s="7" t="str">
        <f t="shared" si="0"/>
        <v>20:２－アミノエタノール</v>
      </c>
      <c r="B16" s="5" t="s">
        <v>532</v>
      </c>
      <c r="C16" s="6">
        <v>20</v>
      </c>
      <c r="D16" s="76"/>
      <c r="I16" s="7" t="str">
        <f t="shared" si="2"/>
        <v>20：２－アミノエタノール</v>
      </c>
      <c r="J16" s="5" t="s">
        <v>532</v>
      </c>
      <c r="K16" s="11"/>
      <c r="L16" s="6">
        <v>20</v>
      </c>
      <c r="N16" s="7" t="str">
        <f t="shared" si="1"/>
        <v>２－アミノエタノール</v>
      </c>
    </row>
    <row r="17" spans="1:14" ht="15" customHeight="1" x14ac:dyDescent="0.15">
      <c r="A17" s="7" t="str">
        <f t="shared" si="0"/>
        <v>21:クロリダゾン</v>
      </c>
      <c r="B17" s="5" t="s">
        <v>335</v>
      </c>
      <c r="C17" s="6">
        <v>21</v>
      </c>
      <c r="D17" s="76"/>
      <c r="I17" s="7" t="str">
        <f t="shared" si="2"/>
        <v>21：クロリダゾン</v>
      </c>
      <c r="J17" s="5" t="s">
        <v>335</v>
      </c>
      <c r="K17" s="11"/>
      <c r="L17" s="6">
        <v>21</v>
      </c>
      <c r="N17" s="7" t="str">
        <f t="shared" si="1"/>
        <v>クロリダゾン</v>
      </c>
    </row>
    <row r="18" spans="1:14" ht="15" customHeight="1" x14ac:dyDescent="0.15">
      <c r="A18" s="7" t="str">
        <f t="shared" si="0"/>
        <v>22:フィプロニル</v>
      </c>
      <c r="B18" s="5" t="s">
        <v>86</v>
      </c>
      <c r="C18" s="6">
        <v>22</v>
      </c>
      <c r="D18" s="76"/>
      <c r="I18" s="7" t="str">
        <f t="shared" si="2"/>
        <v>22：フィプロニル</v>
      </c>
      <c r="J18" s="5" t="s">
        <v>86</v>
      </c>
      <c r="K18" s="11"/>
      <c r="L18" s="6">
        <v>22</v>
      </c>
      <c r="N18" s="7" t="str">
        <f t="shared" si="1"/>
        <v>フィプロニル</v>
      </c>
    </row>
    <row r="19" spans="1:14" ht="15" customHeight="1" x14ac:dyDescent="0.15">
      <c r="A19" s="7" t="str">
        <f t="shared" si="0"/>
        <v>23:パラ－アミノフェノール</v>
      </c>
      <c r="B19" s="5" t="s">
        <v>533</v>
      </c>
      <c r="C19" s="6">
        <v>23</v>
      </c>
      <c r="D19" s="76"/>
      <c r="I19" s="7" t="str">
        <f t="shared" si="2"/>
        <v>23：パラ－アミノフェノール</v>
      </c>
      <c r="J19" s="5" t="s">
        <v>533</v>
      </c>
      <c r="K19" s="11"/>
      <c r="L19" s="6">
        <v>23</v>
      </c>
      <c r="N19" s="7" t="s">
        <v>85</v>
      </c>
    </row>
    <row r="20" spans="1:14" ht="15" customHeight="1" x14ac:dyDescent="0.15">
      <c r="A20" s="7" t="str">
        <f t="shared" si="0"/>
        <v>25:メトリブジン</v>
      </c>
      <c r="B20" s="5" t="s">
        <v>336</v>
      </c>
      <c r="C20" s="6">
        <v>25</v>
      </c>
      <c r="D20" s="76"/>
      <c r="I20" s="7" t="str">
        <f t="shared" si="2"/>
        <v>25：メトリブジン</v>
      </c>
      <c r="J20" s="5" t="s">
        <v>336</v>
      </c>
      <c r="K20" s="11"/>
      <c r="L20" s="6">
        <v>25</v>
      </c>
      <c r="N20" s="7" t="s">
        <v>86</v>
      </c>
    </row>
    <row r="21" spans="1:14" ht="15" customHeight="1" x14ac:dyDescent="0.15">
      <c r="A21" s="7" t="str">
        <f t="shared" si="0"/>
        <v>27:メタミトロン</v>
      </c>
      <c r="B21" s="5" t="s">
        <v>337</v>
      </c>
      <c r="C21" s="6">
        <v>27</v>
      </c>
      <c r="D21" s="76"/>
      <c r="I21" s="7" t="str">
        <f t="shared" si="2"/>
        <v>27：メタミトロン</v>
      </c>
      <c r="J21" s="5" t="s">
        <v>337</v>
      </c>
      <c r="K21" s="11"/>
      <c r="L21" s="6">
        <v>27</v>
      </c>
      <c r="N21" s="7" t="s">
        <v>87</v>
      </c>
    </row>
    <row r="22" spans="1:14" ht="15" customHeight="1" x14ac:dyDescent="0.15">
      <c r="A22" s="7" t="str">
        <f t="shared" si="0"/>
        <v>28:アリルアルコール</v>
      </c>
      <c r="B22" s="5" t="s">
        <v>338</v>
      </c>
      <c r="C22" s="6">
        <v>28</v>
      </c>
      <c r="D22" s="76"/>
      <c r="I22" s="7" t="str">
        <f t="shared" si="2"/>
        <v>28：アリルアルコール</v>
      </c>
      <c r="J22" s="5" t="s">
        <v>338</v>
      </c>
      <c r="K22" s="11"/>
      <c r="L22" s="6">
        <v>28</v>
      </c>
      <c r="N22" s="7" t="s">
        <v>88</v>
      </c>
    </row>
    <row r="23" spans="1:14" ht="15" customHeight="1" x14ac:dyDescent="0.15">
      <c r="A23" s="7" t="str">
        <f t="shared" si="0"/>
        <v>29:１－アリルオキシ－２，３－エポキシプロパン</v>
      </c>
      <c r="B23" s="5" t="s">
        <v>534</v>
      </c>
      <c r="C23" s="6">
        <v>29</v>
      </c>
      <c r="D23" s="76"/>
      <c r="I23" s="7" t="str">
        <f t="shared" si="2"/>
        <v>29：１－アリルオキシ－２，３－エポキシプロパン</v>
      </c>
      <c r="J23" s="5" t="s">
        <v>534</v>
      </c>
      <c r="K23" s="11"/>
      <c r="L23" s="6">
        <v>29</v>
      </c>
      <c r="N23" s="7" t="str">
        <f t="shared" ref="N23:N30" si="3">J23</f>
        <v>１－アリルオキシ－２，３－エポキシプロパン</v>
      </c>
    </row>
    <row r="24" spans="1:14" ht="15" customHeight="1" x14ac:dyDescent="0.15">
      <c r="A24" s="7" t="str">
        <f t="shared" si="0"/>
        <v>30:直鎖アルキルベンゼンスルホン酸及びその塩（アルキル基の炭素数が１０から１４までのもの及びその混合物に限る。）</v>
      </c>
      <c r="B24" s="5" t="s">
        <v>535</v>
      </c>
      <c r="C24" s="6">
        <v>30</v>
      </c>
      <c r="D24" s="76"/>
      <c r="I24" s="7" t="str">
        <f t="shared" si="2"/>
        <v>30：直鎖アルキルベンゼンスルホン酸及びその塩（アルキル基の炭素数が１０から１４までのもの及びその混合物に限る。）</v>
      </c>
      <c r="J24" s="5" t="s">
        <v>535</v>
      </c>
      <c r="K24" s="11"/>
      <c r="L24" s="6">
        <v>30</v>
      </c>
      <c r="N24" s="7" t="str">
        <f t="shared" si="3"/>
        <v>直鎖アルキルベンゼンスルホン酸及びその塩（アルキル基の炭素数が１０から１４までのもの及びその混合物に限る。）</v>
      </c>
    </row>
    <row r="25" spans="1:14" ht="15" customHeight="1" x14ac:dyDescent="0.15">
      <c r="A25" s="7" t="str">
        <f t="shared" si="0"/>
        <v>31:アンチモン及びその化合物</v>
      </c>
      <c r="B25" s="5" t="s">
        <v>89</v>
      </c>
      <c r="C25" s="6">
        <v>31</v>
      </c>
      <c r="D25" s="76"/>
      <c r="I25" s="7" t="str">
        <f t="shared" si="2"/>
        <v>31：アンチモン及びその化合物</v>
      </c>
      <c r="J25" s="5" t="s">
        <v>89</v>
      </c>
      <c r="K25" s="11"/>
      <c r="L25" s="6">
        <v>31</v>
      </c>
      <c r="N25" s="7" t="str">
        <f t="shared" si="3"/>
        <v>アンチモン及びその化合物</v>
      </c>
    </row>
    <row r="26" spans="1:14" ht="15" customHeight="1" x14ac:dyDescent="0.15">
      <c r="A26" s="7" t="str">
        <f t="shared" si="0"/>
        <v>32:アントラセン</v>
      </c>
      <c r="B26" s="5" t="s">
        <v>290</v>
      </c>
      <c r="C26" s="6">
        <v>32</v>
      </c>
      <c r="D26" s="76"/>
      <c r="I26" s="7" t="str">
        <f t="shared" si="2"/>
        <v>32：アントラセン</v>
      </c>
      <c r="J26" s="5" t="s">
        <v>290</v>
      </c>
      <c r="K26" s="11"/>
      <c r="L26" s="6">
        <v>32</v>
      </c>
      <c r="N26" s="7" t="str">
        <f t="shared" si="3"/>
        <v>アントラセン</v>
      </c>
    </row>
    <row r="27" spans="1:14" ht="15" customHeight="1" x14ac:dyDescent="0.15">
      <c r="A27" s="7" t="str">
        <f t="shared" si="0"/>
        <v>33:石綿</v>
      </c>
      <c r="B27" s="5" t="s">
        <v>90</v>
      </c>
      <c r="C27" s="6">
        <v>33</v>
      </c>
      <c r="D27" s="76" t="s">
        <v>311</v>
      </c>
      <c r="I27" s="7" t="str">
        <f t="shared" si="2"/>
        <v>33：石綿</v>
      </c>
      <c r="J27" s="5" t="s">
        <v>90</v>
      </c>
      <c r="K27" s="11"/>
      <c r="L27" s="6">
        <v>33</v>
      </c>
      <c r="N27" s="7" t="str">
        <f t="shared" si="3"/>
        <v>石綿</v>
      </c>
    </row>
    <row r="28" spans="1:14" ht="15" customHeight="1" x14ac:dyDescent="0.15">
      <c r="A28" s="7" t="str">
        <f t="shared" si="0"/>
        <v>34:３－イソシアナトメチル－３，５，５－トリメチルシクロヘキシル＝イソシアネート</v>
      </c>
      <c r="B28" s="5" t="s">
        <v>536</v>
      </c>
      <c r="C28" s="6">
        <v>34</v>
      </c>
      <c r="D28" s="76"/>
      <c r="I28" s="7" t="str">
        <f t="shared" si="2"/>
        <v>34：３－イソシアナトメチル－３，５，５－トリメチルシクロヘキシル＝イソシアネート</v>
      </c>
      <c r="J28" s="5" t="s">
        <v>536</v>
      </c>
      <c r="K28" s="11"/>
      <c r="L28" s="6">
        <v>34</v>
      </c>
      <c r="N28" s="7" t="str">
        <f t="shared" si="3"/>
        <v>３－イソシアナトメチル－３，５，５－トリメチルシクロヘキシル＝イソシアネート</v>
      </c>
    </row>
    <row r="29" spans="1:14" ht="15" customHeight="1" x14ac:dyDescent="0.15">
      <c r="A29" s="7" t="str">
        <f t="shared" si="0"/>
        <v>36:イソプレン</v>
      </c>
      <c r="B29" s="5" t="s">
        <v>91</v>
      </c>
      <c r="C29" s="6">
        <v>36</v>
      </c>
      <c r="D29" s="76"/>
      <c r="I29" s="7" t="str">
        <f t="shared" si="2"/>
        <v>36：イソプレン</v>
      </c>
      <c r="J29" s="5" t="s">
        <v>91</v>
      </c>
      <c r="K29" s="11"/>
      <c r="L29" s="6">
        <v>36</v>
      </c>
      <c r="N29" s="7" t="str">
        <f t="shared" si="3"/>
        <v>イソプレン</v>
      </c>
    </row>
    <row r="30" spans="1:14" ht="15" customHeight="1" x14ac:dyDescent="0.15">
      <c r="A30" s="7" t="str">
        <f t="shared" si="0"/>
        <v>37:ビスフェノールＡ</v>
      </c>
      <c r="B30" s="5" t="s">
        <v>537</v>
      </c>
      <c r="C30" s="6">
        <v>37</v>
      </c>
      <c r="D30" s="76"/>
      <c r="I30" s="7" t="str">
        <f t="shared" si="2"/>
        <v>37：ビスフェノールＡ</v>
      </c>
      <c r="J30" s="5" t="s">
        <v>537</v>
      </c>
      <c r="K30" s="11"/>
      <c r="L30" s="6">
        <v>37</v>
      </c>
      <c r="N30" s="7" t="str">
        <f t="shared" si="3"/>
        <v>ビスフェノールＡ</v>
      </c>
    </row>
    <row r="31" spans="1:14" ht="15" customHeight="1" x14ac:dyDescent="0.15">
      <c r="A31" s="7" t="str">
        <f t="shared" si="0"/>
        <v>40:ビフェナゼート</v>
      </c>
      <c r="B31" s="5" t="s">
        <v>339</v>
      </c>
      <c r="C31" s="6">
        <v>40</v>
      </c>
      <c r="D31" s="76"/>
      <c r="I31" s="7" t="str">
        <f t="shared" si="2"/>
        <v>40：ビフェナゼート</v>
      </c>
      <c r="J31" s="5" t="s">
        <v>339</v>
      </c>
      <c r="K31" s="11"/>
      <c r="L31" s="6">
        <v>40</v>
      </c>
      <c r="N31" s="7" t="s">
        <v>92</v>
      </c>
    </row>
    <row r="32" spans="1:14" ht="15" customHeight="1" x14ac:dyDescent="0.15">
      <c r="A32" s="7" t="str">
        <f t="shared" si="0"/>
        <v>41:フルトラニル</v>
      </c>
      <c r="B32" s="5" t="s">
        <v>340</v>
      </c>
      <c r="C32" s="6">
        <v>41</v>
      </c>
      <c r="D32" s="76"/>
      <c r="I32" s="7" t="str">
        <f t="shared" si="2"/>
        <v>41：フルトラニル</v>
      </c>
      <c r="J32" s="5" t="s">
        <v>340</v>
      </c>
      <c r="K32" s="11"/>
      <c r="L32" s="6">
        <v>41</v>
      </c>
      <c r="N32" s="7" t="s">
        <v>93</v>
      </c>
    </row>
    <row r="33" spans="1:14" ht="15" customHeight="1" x14ac:dyDescent="0.15">
      <c r="A33" s="7" t="str">
        <f t="shared" si="0"/>
        <v>44:インジウム及びその化合物</v>
      </c>
      <c r="B33" s="5" t="s">
        <v>341</v>
      </c>
      <c r="C33" s="6">
        <v>44</v>
      </c>
      <c r="D33" s="76"/>
      <c r="I33" s="7" t="str">
        <f t="shared" si="2"/>
        <v>44：インジウム及びその化合物</v>
      </c>
      <c r="J33" s="5" t="s">
        <v>341</v>
      </c>
      <c r="K33" s="11"/>
      <c r="L33" s="6">
        <v>44</v>
      </c>
      <c r="N33" s="7" t="str">
        <f>J33</f>
        <v>インジウム及びその化合物</v>
      </c>
    </row>
    <row r="34" spans="1:14" ht="15" customHeight="1" x14ac:dyDescent="0.15">
      <c r="A34" s="7" t="str">
        <f t="shared" si="0"/>
        <v>46:キザロホップエチル</v>
      </c>
      <c r="B34" s="5" t="s">
        <v>95</v>
      </c>
      <c r="C34" s="6">
        <v>46</v>
      </c>
      <c r="D34" s="76"/>
      <c r="I34" s="7" t="str">
        <f t="shared" si="2"/>
        <v>46：キザロホップエチル</v>
      </c>
      <c r="J34" s="5" t="s">
        <v>95</v>
      </c>
      <c r="K34" s="11"/>
      <c r="L34" s="6">
        <v>46</v>
      </c>
      <c r="N34" s="7" t="str">
        <f>J34</f>
        <v>キザロホップエチル</v>
      </c>
    </row>
    <row r="35" spans="1:14" ht="15" customHeight="1" x14ac:dyDescent="0.15">
      <c r="A35" s="7" t="str">
        <f t="shared" si="0"/>
        <v>47:ブタミホス</v>
      </c>
      <c r="B35" s="5" t="s">
        <v>97</v>
      </c>
      <c r="C35" s="6">
        <v>47</v>
      </c>
      <c r="D35" s="76"/>
      <c r="I35" s="7" t="str">
        <f t="shared" si="2"/>
        <v>47：ブタミホス</v>
      </c>
      <c r="J35" s="5" t="s">
        <v>97</v>
      </c>
      <c r="K35" s="11"/>
      <c r="L35" s="6">
        <v>47</v>
      </c>
      <c r="N35" s="7" t="s">
        <v>94</v>
      </c>
    </row>
    <row r="36" spans="1:14" ht="15" customHeight="1" x14ac:dyDescent="0.15">
      <c r="A36" s="7" t="str">
        <f t="shared" si="0"/>
        <v>48:ＥＰＮ</v>
      </c>
      <c r="B36" s="5" t="s">
        <v>98</v>
      </c>
      <c r="C36" s="6">
        <v>48</v>
      </c>
      <c r="D36" s="76"/>
      <c r="I36" s="7" t="str">
        <f t="shared" si="2"/>
        <v>48：ＥＰＮ</v>
      </c>
      <c r="J36" s="5" t="s">
        <v>98</v>
      </c>
      <c r="K36" s="11"/>
      <c r="L36" s="6">
        <v>48</v>
      </c>
      <c r="N36" s="7" t="s">
        <v>95</v>
      </c>
    </row>
    <row r="37" spans="1:14" ht="15" customHeight="1" x14ac:dyDescent="0.15">
      <c r="A37" s="7" t="str">
        <f t="shared" si="0"/>
        <v>49:ペンディメタリン</v>
      </c>
      <c r="B37" s="5" t="s">
        <v>99</v>
      </c>
      <c r="C37" s="6">
        <v>49</v>
      </c>
      <c r="D37" s="76"/>
      <c r="I37" s="7" t="str">
        <f t="shared" si="2"/>
        <v>49：ペンディメタリン</v>
      </c>
      <c r="J37" s="5" t="s">
        <v>99</v>
      </c>
      <c r="K37" s="11"/>
      <c r="L37" s="6">
        <v>49</v>
      </c>
      <c r="N37" s="7" t="s">
        <v>96</v>
      </c>
    </row>
    <row r="38" spans="1:14" ht="15" customHeight="1" x14ac:dyDescent="0.15">
      <c r="A38" s="7" t="str">
        <f t="shared" si="0"/>
        <v>50:モリネート</v>
      </c>
      <c r="B38" s="5" t="s">
        <v>342</v>
      </c>
      <c r="C38" s="6">
        <v>50</v>
      </c>
      <c r="D38" s="76"/>
      <c r="I38" s="7" t="str">
        <f t="shared" si="2"/>
        <v>50：モリネート</v>
      </c>
      <c r="J38" s="5" t="s">
        <v>342</v>
      </c>
      <c r="K38" s="11"/>
      <c r="L38" s="6">
        <v>50</v>
      </c>
      <c r="N38" s="7" t="s">
        <v>97</v>
      </c>
    </row>
    <row r="39" spans="1:14" ht="15" customHeight="1" x14ac:dyDescent="0.15">
      <c r="A39" s="7" t="str">
        <f t="shared" si="0"/>
        <v>52:アラニカルブ</v>
      </c>
      <c r="B39" s="5" t="s">
        <v>343</v>
      </c>
      <c r="C39" s="6">
        <v>52</v>
      </c>
      <c r="D39" s="76"/>
      <c r="I39" s="7" t="str">
        <f t="shared" si="2"/>
        <v>52：アラニカルブ</v>
      </c>
      <c r="J39" s="5" t="s">
        <v>343</v>
      </c>
      <c r="K39" s="11"/>
      <c r="L39" s="6">
        <v>52</v>
      </c>
      <c r="N39" s="7" t="s">
        <v>98</v>
      </c>
    </row>
    <row r="40" spans="1:14" ht="15" customHeight="1" x14ac:dyDescent="0.15">
      <c r="A40" s="7" t="str">
        <f t="shared" si="0"/>
        <v>53:エチルベンゼン</v>
      </c>
      <c r="B40" s="5" t="s">
        <v>101</v>
      </c>
      <c r="C40" s="6">
        <v>53</v>
      </c>
      <c r="D40" s="76"/>
      <c r="I40" s="7" t="str">
        <f t="shared" si="2"/>
        <v>53：エチルベンゼン</v>
      </c>
      <c r="J40" s="5" t="s">
        <v>101</v>
      </c>
      <c r="K40" s="11"/>
      <c r="L40" s="6">
        <v>53</v>
      </c>
      <c r="N40" s="7" t="s">
        <v>99</v>
      </c>
    </row>
    <row r="41" spans="1:14" ht="15" customHeight="1" x14ac:dyDescent="0.15">
      <c r="A41" s="7" t="str">
        <f t="shared" si="0"/>
        <v>54:ホスチアゼート</v>
      </c>
      <c r="B41" s="5" t="s">
        <v>344</v>
      </c>
      <c r="C41" s="6">
        <v>54</v>
      </c>
      <c r="D41" s="76"/>
      <c r="I41" s="7" t="str">
        <f t="shared" si="2"/>
        <v>54：ホスチアゼート</v>
      </c>
      <c r="J41" s="5" t="s">
        <v>344</v>
      </c>
      <c r="K41" s="11"/>
      <c r="L41" s="6">
        <v>54</v>
      </c>
      <c r="N41" s="7" t="s">
        <v>100</v>
      </c>
    </row>
    <row r="42" spans="1:14" ht="15" customHeight="1" x14ac:dyDescent="0.15">
      <c r="A42" s="7" t="str">
        <f t="shared" si="0"/>
        <v>56:エチレンオキシド</v>
      </c>
      <c r="B42" s="5" t="s">
        <v>102</v>
      </c>
      <c r="C42" s="6">
        <v>56</v>
      </c>
      <c r="D42" s="76" t="s">
        <v>311</v>
      </c>
      <c r="I42" s="7" t="str">
        <f t="shared" si="2"/>
        <v>56：エチレンオキシド</v>
      </c>
      <c r="J42" s="5" t="s">
        <v>102</v>
      </c>
      <c r="K42" s="11"/>
      <c r="L42" s="6">
        <v>56</v>
      </c>
      <c r="N42" s="7" t="str">
        <f t="shared" ref="N42:N49" si="4">J42</f>
        <v>エチレンオキシド</v>
      </c>
    </row>
    <row r="43" spans="1:14" ht="15" customHeight="1" x14ac:dyDescent="0.15">
      <c r="A43" s="7" t="str">
        <f t="shared" si="0"/>
        <v>57:エチレングリコールモノエチルエーテル</v>
      </c>
      <c r="B43" s="5" t="s">
        <v>345</v>
      </c>
      <c r="C43" s="6">
        <v>57</v>
      </c>
      <c r="D43" s="76"/>
      <c r="I43" s="7" t="str">
        <f t="shared" si="2"/>
        <v>57：エチレングリコールモノエチルエーテル</v>
      </c>
      <c r="J43" s="5" t="s">
        <v>345</v>
      </c>
      <c r="K43" s="11"/>
      <c r="L43" s="6">
        <v>57</v>
      </c>
      <c r="N43" s="7" t="str">
        <f t="shared" si="4"/>
        <v>エチレングリコールモノエチルエーテル</v>
      </c>
    </row>
    <row r="44" spans="1:14" ht="15" customHeight="1" x14ac:dyDescent="0.15">
      <c r="A44" s="7" t="str">
        <f t="shared" si="0"/>
        <v>58:エチレングリコールモノメチルエーテル</v>
      </c>
      <c r="B44" s="5" t="s">
        <v>346</v>
      </c>
      <c r="C44" s="6">
        <v>58</v>
      </c>
      <c r="D44" s="76"/>
      <c r="I44" s="7" t="str">
        <f t="shared" si="2"/>
        <v>58：エチレングリコールモノメチルエーテル</v>
      </c>
      <c r="J44" s="5" t="s">
        <v>346</v>
      </c>
      <c r="K44" s="11"/>
      <c r="L44" s="6">
        <v>58</v>
      </c>
      <c r="N44" s="7" t="str">
        <f t="shared" si="4"/>
        <v>エチレングリコールモノメチルエーテル</v>
      </c>
    </row>
    <row r="45" spans="1:14" ht="15" customHeight="1" x14ac:dyDescent="0.15">
      <c r="A45" s="7" t="str">
        <f t="shared" si="0"/>
        <v>59:エチレンジアミン</v>
      </c>
      <c r="B45" s="5" t="s">
        <v>103</v>
      </c>
      <c r="C45" s="6">
        <v>59</v>
      </c>
      <c r="D45" s="76"/>
      <c r="I45" s="7" t="str">
        <f t="shared" si="2"/>
        <v>59：エチレンジアミン</v>
      </c>
      <c r="J45" s="5" t="s">
        <v>103</v>
      </c>
      <c r="K45" s="11"/>
      <c r="L45" s="6">
        <v>59</v>
      </c>
      <c r="N45" s="7" t="str">
        <f t="shared" si="4"/>
        <v>エチレンジアミン</v>
      </c>
    </row>
    <row r="46" spans="1:14" ht="15" customHeight="1" x14ac:dyDescent="0.15">
      <c r="A46" s="7" t="str">
        <f t="shared" si="0"/>
        <v>61:マンネブ</v>
      </c>
      <c r="B46" s="5" t="s">
        <v>105</v>
      </c>
      <c r="C46" s="6">
        <v>61</v>
      </c>
      <c r="D46" s="76"/>
      <c r="I46" s="7" t="str">
        <f t="shared" si="2"/>
        <v>61：マンネブ</v>
      </c>
      <c r="J46" s="5" t="s">
        <v>105</v>
      </c>
      <c r="K46" s="11"/>
      <c r="L46" s="6">
        <v>61</v>
      </c>
      <c r="N46" s="7" t="str">
        <f t="shared" si="4"/>
        <v>マンネブ</v>
      </c>
    </row>
    <row r="47" spans="1:14" ht="15" customHeight="1" x14ac:dyDescent="0.15">
      <c r="A47" s="7" t="str">
        <f t="shared" si="0"/>
        <v>62:マンコゼブ又はマンゼブ</v>
      </c>
      <c r="B47" s="5" t="s">
        <v>106</v>
      </c>
      <c r="C47" s="6">
        <v>62</v>
      </c>
      <c r="D47" s="76"/>
      <c r="I47" s="7" t="str">
        <f t="shared" si="2"/>
        <v>62：マンコゼブ又はマンゼブ</v>
      </c>
      <c r="J47" s="5" t="s">
        <v>106</v>
      </c>
      <c r="K47" s="11"/>
      <c r="L47" s="6">
        <v>62</v>
      </c>
      <c r="N47" s="7" t="str">
        <f t="shared" si="4"/>
        <v>マンコゼブ又はマンゼブ</v>
      </c>
    </row>
    <row r="48" spans="1:14" ht="15" customHeight="1" x14ac:dyDescent="0.15">
      <c r="A48" s="7" t="str">
        <f t="shared" si="0"/>
        <v>63:ジクアトジブロミド又はジクワット</v>
      </c>
      <c r="B48" s="5" t="s">
        <v>107</v>
      </c>
      <c r="C48" s="6">
        <v>63</v>
      </c>
      <c r="D48" s="76"/>
      <c r="I48" s="7" t="str">
        <f t="shared" si="2"/>
        <v>63：ジクアトジブロミド又はジクワット</v>
      </c>
      <c r="J48" s="5" t="s">
        <v>107</v>
      </c>
      <c r="K48" s="11"/>
      <c r="L48" s="6">
        <v>63</v>
      </c>
      <c r="N48" s="7" t="str">
        <f t="shared" si="4"/>
        <v>ジクアトジブロミド又はジクワット</v>
      </c>
    </row>
    <row r="49" spans="1:14" ht="15" customHeight="1" x14ac:dyDescent="0.15">
      <c r="A49" s="7" t="str">
        <f t="shared" si="0"/>
        <v>64:エトフェンプロックス</v>
      </c>
      <c r="B49" s="5" t="s">
        <v>347</v>
      </c>
      <c r="C49" s="6">
        <v>64</v>
      </c>
      <c r="D49" s="76"/>
      <c r="I49" s="7" t="str">
        <f t="shared" si="2"/>
        <v>64：エトフェンプロックス</v>
      </c>
      <c r="J49" s="5" t="s">
        <v>347</v>
      </c>
      <c r="K49" s="11"/>
      <c r="L49" s="6">
        <v>64</v>
      </c>
      <c r="N49" s="7" t="str">
        <f t="shared" si="4"/>
        <v>エトフェンプロックス</v>
      </c>
    </row>
    <row r="50" spans="1:14" ht="15" customHeight="1" x14ac:dyDescent="0.15">
      <c r="A50" s="7" t="str">
        <f t="shared" si="0"/>
        <v>65:エピクロロヒドリン</v>
      </c>
      <c r="B50" s="5" t="s">
        <v>110</v>
      </c>
      <c r="C50" s="6">
        <v>65</v>
      </c>
      <c r="D50" s="76"/>
      <c r="I50" s="7" t="str">
        <f t="shared" si="2"/>
        <v>65：エピクロロヒドリン</v>
      </c>
      <c r="J50" s="5" t="s">
        <v>110</v>
      </c>
      <c r="K50" s="11"/>
      <c r="L50" s="6">
        <v>65</v>
      </c>
      <c r="N50" s="7" t="s">
        <v>104</v>
      </c>
    </row>
    <row r="51" spans="1:14" ht="15" customHeight="1" x14ac:dyDescent="0.15">
      <c r="A51" s="7" t="str">
        <f t="shared" si="0"/>
        <v>66:１，２－エポキシブタン</v>
      </c>
      <c r="B51" s="5" t="s">
        <v>538</v>
      </c>
      <c r="C51" s="6">
        <v>66</v>
      </c>
      <c r="D51" s="76"/>
      <c r="I51" s="7" t="str">
        <f t="shared" si="2"/>
        <v>66：１，２－エポキシブタン</v>
      </c>
      <c r="J51" s="5" t="s">
        <v>538</v>
      </c>
      <c r="K51" s="11"/>
      <c r="L51" s="6">
        <v>66</v>
      </c>
      <c r="N51" s="7" t="s">
        <v>105</v>
      </c>
    </row>
    <row r="52" spans="1:14" ht="15" customHeight="1" x14ac:dyDescent="0.15">
      <c r="A52" s="7" t="str">
        <f t="shared" si="0"/>
        <v>68:酸化プロピレン</v>
      </c>
      <c r="B52" s="5" t="s">
        <v>111</v>
      </c>
      <c r="C52" s="6">
        <v>68</v>
      </c>
      <c r="D52" s="76"/>
      <c r="I52" s="7" t="str">
        <f t="shared" si="2"/>
        <v>68：酸化プロピレン</v>
      </c>
      <c r="J52" s="5" t="s">
        <v>111</v>
      </c>
      <c r="K52" s="11"/>
      <c r="L52" s="6">
        <v>68</v>
      </c>
      <c r="N52" s="7" t="s">
        <v>106</v>
      </c>
    </row>
    <row r="53" spans="1:14" ht="15" customHeight="1" x14ac:dyDescent="0.15">
      <c r="A53" s="7" t="str">
        <f t="shared" si="0"/>
        <v>72:塩化パラフィン（炭素数が１０から１３までのもの及びその混合物に限る。）</v>
      </c>
      <c r="B53" s="5" t="s">
        <v>539</v>
      </c>
      <c r="C53" s="6">
        <v>72</v>
      </c>
      <c r="D53" s="76"/>
      <c r="I53" s="7" t="str">
        <f t="shared" si="2"/>
        <v>72：塩化パラフィン（炭素数が１０から１３までのもの及びその混合物に限る。）</v>
      </c>
      <c r="J53" s="5" t="s">
        <v>539</v>
      </c>
      <c r="K53" s="11"/>
      <c r="L53" s="6">
        <v>72</v>
      </c>
      <c r="N53" s="7" t="s">
        <v>107</v>
      </c>
    </row>
    <row r="54" spans="1:14" ht="15" customHeight="1" x14ac:dyDescent="0.15">
      <c r="A54" s="7" t="str">
        <f t="shared" si="0"/>
        <v>73:１－オクタノール</v>
      </c>
      <c r="B54" s="5" t="s">
        <v>540</v>
      </c>
      <c r="C54" s="6">
        <v>73</v>
      </c>
      <c r="D54" s="76"/>
      <c r="I54" s="7" t="str">
        <f t="shared" si="2"/>
        <v>73：１－オクタノール</v>
      </c>
      <c r="J54" s="5" t="s">
        <v>540</v>
      </c>
      <c r="K54" s="11"/>
      <c r="L54" s="6">
        <v>73</v>
      </c>
      <c r="N54" s="7" t="s">
        <v>108</v>
      </c>
    </row>
    <row r="55" spans="1:14" ht="15" customHeight="1" x14ac:dyDescent="0.15">
      <c r="A55" s="7" t="str">
        <f t="shared" si="0"/>
        <v>74:パラ－アルキルフェノール（アルキル基の炭素数が８のものに限る。）</v>
      </c>
      <c r="B55" s="5" t="s">
        <v>541</v>
      </c>
      <c r="C55" s="6">
        <v>74</v>
      </c>
      <c r="D55" s="76"/>
      <c r="I55" s="7" t="str">
        <f t="shared" si="2"/>
        <v>74：パラ－アルキルフェノール（アルキル基の炭素数が８のものに限る。）</v>
      </c>
      <c r="J55" s="5" t="s">
        <v>541</v>
      </c>
      <c r="K55" s="11"/>
      <c r="L55" s="6">
        <v>74</v>
      </c>
      <c r="N55" s="7" t="s">
        <v>109</v>
      </c>
    </row>
    <row r="56" spans="1:14" ht="15" customHeight="1" x14ac:dyDescent="0.15">
      <c r="A56" s="7" t="str">
        <f t="shared" si="0"/>
        <v>75:カドミウム及びその化合物</v>
      </c>
      <c r="B56" s="5" t="s">
        <v>112</v>
      </c>
      <c r="C56" s="6">
        <v>75</v>
      </c>
      <c r="D56" s="76" t="s">
        <v>311</v>
      </c>
      <c r="I56" s="7" t="str">
        <f t="shared" si="2"/>
        <v>75：カドミウム及びその化合物</v>
      </c>
      <c r="J56" s="5" t="s">
        <v>112</v>
      </c>
      <c r="K56" s="11"/>
      <c r="L56" s="6">
        <v>75</v>
      </c>
      <c r="N56" s="7" t="str">
        <f>J56</f>
        <v>カドミウム及びその化合物</v>
      </c>
    </row>
    <row r="57" spans="1:14" ht="15" customHeight="1" x14ac:dyDescent="0.15">
      <c r="A57" s="7" t="str">
        <f t="shared" si="0"/>
        <v>78:２，４－キシレノール</v>
      </c>
      <c r="B57" s="5" t="s">
        <v>542</v>
      </c>
      <c r="C57" s="6">
        <v>78</v>
      </c>
      <c r="D57" s="76"/>
      <c r="I57" s="7" t="str">
        <f t="shared" si="2"/>
        <v>78：２，４－キシレノール</v>
      </c>
      <c r="J57" s="5" t="s">
        <v>542</v>
      </c>
      <c r="K57" s="11"/>
      <c r="L57" s="6">
        <v>78</v>
      </c>
      <c r="N57" s="7" t="str">
        <f>J57</f>
        <v>２，４－キシレノール</v>
      </c>
    </row>
    <row r="58" spans="1:14" ht="15" customHeight="1" x14ac:dyDescent="0.15">
      <c r="A58" s="7" t="str">
        <f t="shared" si="0"/>
        <v>79:２，６－キシレノール</v>
      </c>
      <c r="B58" s="5" t="s">
        <v>543</v>
      </c>
      <c r="C58" s="6">
        <v>79</v>
      </c>
      <c r="D58" s="76"/>
      <c r="I58" s="7" t="str">
        <f t="shared" si="2"/>
        <v>79：２，６－キシレノール</v>
      </c>
      <c r="J58" s="5" t="s">
        <v>543</v>
      </c>
      <c r="K58" s="11"/>
      <c r="L58" s="6">
        <v>79</v>
      </c>
      <c r="N58" s="7" t="s">
        <v>111</v>
      </c>
    </row>
    <row r="59" spans="1:14" ht="15" customHeight="1" x14ac:dyDescent="0.15">
      <c r="A59" s="7" t="str">
        <f t="shared" si="0"/>
        <v>80:キシレン</v>
      </c>
      <c r="B59" s="5" t="s">
        <v>113</v>
      </c>
      <c r="C59" s="6">
        <v>80</v>
      </c>
      <c r="D59" s="76"/>
      <c r="I59" s="7" t="str">
        <f t="shared" si="2"/>
        <v>80：キシレン</v>
      </c>
      <c r="J59" s="5" t="s">
        <v>113</v>
      </c>
      <c r="K59" s="11"/>
      <c r="L59" s="6">
        <v>80</v>
      </c>
      <c r="N59" s="7" t="str">
        <f t="shared" ref="N59:N76" si="5">J59</f>
        <v>キシレン</v>
      </c>
    </row>
    <row r="60" spans="1:14" ht="15" customHeight="1" x14ac:dyDescent="0.15">
      <c r="A60" s="7" t="str">
        <f t="shared" si="0"/>
        <v>81:キノリン</v>
      </c>
      <c r="B60" s="5" t="s">
        <v>348</v>
      </c>
      <c r="C60" s="6">
        <v>81</v>
      </c>
      <c r="D60" s="76"/>
      <c r="I60" s="7" t="str">
        <f t="shared" si="2"/>
        <v>81：キノリン</v>
      </c>
      <c r="J60" s="5" t="s">
        <v>348</v>
      </c>
      <c r="K60" s="11"/>
      <c r="L60" s="6">
        <v>81</v>
      </c>
      <c r="N60" s="7" t="str">
        <f t="shared" si="5"/>
        <v>キノリン</v>
      </c>
    </row>
    <row r="61" spans="1:14" ht="15" customHeight="1" x14ac:dyDescent="0.15">
      <c r="A61" s="7" t="str">
        <f t="shared" si="0"/>
        <v>82:銀及びその水溶性化合物</v>
      </c>
      <c r="B61" s="5" t="s">
        <v>114</v>
      </c>
      <c r="C61" s="6">
        <v>82</v>
      </c>
      <c r="D61" s="76"/>
      <c r="I61" s="7" t="str">
        <f t="shared" si="2"/>
        <v>82：銀及びその水溶性化合物</v>
      </c>
      <c r="J61" s="5" t="s">
        <v>114</v>
      </c>
      <c r="K61" s="11"/>
      <c r="L61" s="6">
        <v>82</v>
      </c>
      <c r="N61" s="7" t="str">
        <f t="shared" si="5"/>
        <v>銀及びその水溶性化合物</v>
      </c>
    </row>
    <row r="62" spans="1:14" ht="15" customHeight="1" x14ac:dyDescent="0.15">
      <c r="A62" s="7" t="str">
        <f t="shared" si="0"/>
        <v>83:クメン</v>
      </c>
      <c r="B62" s="5" t="s">
        <v>349</v>
      </c>
      <c r="C62" s="6">
        <v>83</v>
      </c>
      <c r="D62" s="76"/>
      <c r="I62" s="7" t="str">
        <f t="shared" si="2"/>
        <v>83：クメン</v>
      </c>
      <c r="J62" s="5" t="s">
        <v>349</v>
      </c>
      <c r="K62" s="11"/>
      <c r="L62" s="6">
        <v>83</v>
      </c>
      <c r="N62" s="7" t="str">
        <f t="shared" si="5"/>
        <v>クメン</v>
      </c>
    </row>
    <row r="63" spans="1:14" ht="15" customHeight="1" x14ac:dyDescent="0.15">
      <c r="A63" s="7" t="str">
        <f t="shared" si="0"/>
        <v>84:グリオキサール</v>
      </c>
      <c r="B63" s="5" t="s">
        <v>350</v>
      </c>
      <c r="C63" s="6">
        <v>84</v>
      </c>
      <c r="D63" s="76"/>
      <c r="I63" s="7" t="str">
        <f t="shared" si="2"/>
        <v>84：グリオキサール</v>
      </c>
      <c r="J63" s="5" t="s">
        <v>350</v>
      </c>
      <c r="K63" s="11"/>
      <c r="L63" s="6">
        <v>84</v>
      </c>
      <c r="N63" s="7" t="str">
        <f t="shared" si="5"/>
        <v>グリオキサール</v>
      </c>
    </row>
    <row r="64" spans="1:14" ht="15" customHeight="1" x14ac:dyDescent="0.15">
      <c r="A64" s="7" t="str">
        <f t="shared" si="0"/>
        <v>85:グルタルアルデヒド</v>
      </c>
      <c r="B64" s="5" t="s">
        <v>115</v>
      </c>
      <c r="C64" s="6">
        <v>85</v>
      </c>
      <c r="D64" s="76"/>
      <c r="I64" s="7" t="str">
        <f t="shared" si="2"/>
        <v>85：グルタルアルデヒド</v>
      </c>
      <c r="J64" s="5" t="s">
        <v>115</v>
      </c>
      <c r="K64" s="11"/>
      <c r="L64" s="6">
        <v>85</v>
      </c>
      <c r="N64" s="7" t="str">
        <f t="shared" si="5"/>
        <v>グルタルアルデヒド</v>
      </c>
    </row>
    <row r="65" spans="1:14" ht="15" customHeight="1" x14ac:dyDescent="0.15">
      <c r="A65" s="7" t="str">
        <f t="shared" si="0"/>
        <v>86:クレゾール</v>
      </c>
      <c r="B65" s="5" t="s">
        <v>351</v>
      </c>
      <c r="C65" s="6">
        <v>86</v>
      </c>
      <c r="D65" s="76"/>
      <c r="I65" s="7" t="str">
        <f t="shared" si="2"/>
        <v>86：クレゾール</v>
      </c>
      <c r="J65" s="5" t="s">
        <v>351</v>
      </c>
      <c r="K65" s="11"/>
      <c r="L65" s="6">
        <v>86</v>
      </c>
      <c r="N65" s="7" t="str">
        <f t="shared" si="5"/>
        <v>クレゾール</v>
      </c>
    </row>
    <row r="66" spans="1:14" ht="15" customHeight="1" x14ac:dyDescent="0.15">
      <c r="A66" s="7" t="str">
        <f t="shared" si="0"/>
        <v>87:クロム及び三価クロム化合物</v>
      </c>
      <c r="B66" s="5" t="s">
        <v>116</v>
      </c>
      <c r="C66" s="6">
        <v>87</v>
      </c>
      <c r="D66" s="76"/>
      <c r="I66" s="7" t="str">
        <f t="shared" si="2"/>
        <v>87：クロム及び三価クロム化合物</v>
      </c>
      <c r="J66" s="5" t="s">
        <v>116</v>
      </c>
      <c r="K66" s="11"/>
      <c r="L66" s="6">
        <v>87</v>
      </c>
      <c r="N66" s="7" t="str">
        <f t="shared" si="5"/>
        <v>クロム及び三価クロム化合物</v>
      </c>
    </row>
    <row r="67" spans="1:14" ht="15" customHeight="1" x14ac:dyDescent="0.15">
      <c r="A67" s="7" t="str">
        <f t="shared" ref="A67:A130" si="6">C67 &amp;":" &amp;B67</f>
        <v>88:六価クロム化合物</v>
      </c>
      <c r="B67" s="5" t="s">
        <v>117</v>
      </c>
      <c r="C67" s="6">
        <v>88</v>
      </c>
      <c r="D67" s="76" t="s">
        <v>311</v>
      </c>
      <c r="I67" s="7" t="str">
        <f t="shared" si="2"/>
        <v>88：六価クロム化合物</v>
      </c>
      <c r="J67" s="5" t="s">
        <v>117</v>
      </c>
      <c r="K67" s="11"/>
      <c r="L67" s="6">
        <v>88</v>
      </c>
      <c r="N67" s="7" t="str">
        <f t="shared" si="5"/>
        <v>六価クロム化合物</v>
      </c>
    </row>
    <row r="68" spans="1:14" ht="15" customHeight="1" x14ac:dyDescent="0.15">
      <c r="A68" s="7" t="str">
        <f t="shared" si="6"/>
        <v>89:クロロアニリン</v>
      </c>
      <c r="B68" s="5" t="s">
        <v>352</v>
      </c>
      <c r="C68" s="6">
        <v>89</v>
      </c>
      <c r="D68" s="76"/>
      <c r="I68" s="7" t="str">
        <f t="shared" ref="I68:I131" si="7">L68&amp;"："&amp;J68</f>
        <v>89：クロロアニリン</v>
      </c>
      <c r="J68" s="5" t="s">
        <v>352</v>
      </c>
      <c r="K68" s="11"/>
      <c r="L68" s="6">
        <v>89</v>
      </c>
      <c r="N68" s="7" t="str">
        <f t="shared" si="5"/>
        <v>クロロアニリン</v>
      </c>
    </row>
    <row r="69" spans="1:14" ht="15" customHeight="1" x14ac:dyDescent="0.15">
      <c r="A69" s="7" t="str">
        <f t="shared" si="6"/>
        <v>90:アトラジン</v>
      </c>
      <c r="B69" s="5" t="s">
        <v>118</v>
      </c>
      <c r="C69" s="6">
        <v>90</v>
      </c>
      <c r="D69" s="76"/>
      <c r="I69" s="7" t="str">
        <f t="shared" si="7"/>
        <v>90：アトラジン</v>
      </c>
      <c r="J69" s="5" t="s">
        <v>118</v>
      </c>
      <c r="K69" s="11"/>
      <c r="L69" s="6">
        <v>90</v>
      </c>
      <c r="N69" s="7" t="str">
        <f t="shared" si="5"/>
        <v>アトラジン</v>
      </c>
    </row>
    <row r="70" spans="1:14" ht="15" customHeight="1" x14ac:dyDescent="0.15">
      <c r="A70" s="7" t="str">
        <f t="shared" si="6"/>
        <v>91:シアナジン</v>
      </c>
      <c r="B70" s="5" t="s">
        <v>353</v>
      </c>
      <c r="C70" s="6">
        <v>91</v>
      </c>
      <c r="D70" s="76"/>
      <c r="I70" s="7" t="str">
        <f t="shared" si="7"/>
        <v>91：シアナジン</v>
      </c>
      <c r="J70" s="5" t="s">
        <v>353</v>
      </c>
      <c r="K70" s="11"/>
      <c r="L70" s="6">
        <v>91</v>
      </c>
      <c r="N70" s="7" t="str">
        <f t="shared" si="5"/>
        <v>シアナジン</v>
      </c>
    </row>
    <row r="71" spans="1:14" ht="15" customHeight="1" x14ac:dyDescent="0.15">
      <c r="A71" s="7" t="str">
        <f t="shared" si="6"/>
        <v>92:トルフェンピラド</v>
      </c>
      <c r="B71" s="5" t="s">
        <v>354</v>
      </c>
      <c r="C71" s="6">
        <v>92</v>
      </c>
      <c r="D71" s="76"/>
      <c r="I71" s="7" t="str">
        <f t="shared" si="7"/>
        <v>92：トルフェンピラド</v>
      </c>
      <c r="J71" s="5" t="s">
        <v>354</v>
      </c>
      <c r="K71" s="11"/>
      <c r="L71" s="6">
        <v>92</v>
      </c>
      <c r="N71" s="7" t="str">
        <f t="shared" si="5"/>
        <v>トルフェンピラド</v>
      </c>
    </row>
    <row r="72" spans="1:14" ht="15" customHeight="1" x14ac:dyDescent="0.15">
      <c r="A72" s="7" t="str">
        <f t="shared" si="6"/>
        <v>93:メトラクロール</v>
      </c>
      <c r="B72" s="5" t="s">
        <v>544</v>
      </c>
      <c r="C72" s="6">
        <v>93</v>
      </c>
      <c r="D72" s="76"/>
      <c r="I72" s="7" t="str">
        <f t="shared" si="7"/>
        <v>93：メトラクロール</v>
      </c>
      <c r="J72" s="5" t="s">
        <v>544</v>
      </c>
      <c r="K72" s="11"/>
      <c r="L72" s="6">
        <v>93</v>
      </c>
      <c r="N72" s="7" t="str">
        <f t="shared" si="5"/>
        <v>メトラクロール</v>
      </c>
    </row>
    <row r="73" spans="1:14" ht="15" customHeight="1" x14ac:dyDescent="0.15">
      <c r="A73" s="7" t="str">
        <f t="shared" si="6"/>
        <v>94:塩化ビニル</v>
      </c>
      <c r="B73" s="5" t="s">
        <v>120</v>
      </c>
      <c r="C73" s="6">
        <v>94</v>
      </c>
      <c r="D73" s="76" t="s">
        <v>311</v>
      </c>
      <c r="I73" s="7" t="str">
        <f t="shared" si="7"/>
        <v>94：塩化ビニル</v>
      </c>
      <c r="J73" s="5" t="s">
        <v>120</v>
      </c>
      <c r="K73" s="11"/>
      <c r="L73" s="6">
        <v>94</v>
      </c>
      <c r="N73" s="7" t="str">
        <f t="shared" si="5"/>
        <v>塩化ビニル</v>
      </c>
    </row>
    <row r="74" spans="1:14" ht="15" customHeight="1" x14ac:dyDescent="0.15">
      <c r="A74" s="7" t="str">
        <f t="shared" si="6"/>
        <v>95:フルアジナム</v>
      </c>
      <c r="B74" s="5" t="s">
        <v>121</v>
      </c>
      <c r="C74" s="6">
        <v>95</v>
      </c>
      <c r="D74" s="76"/>
      <c r="I74" s="7" t="str">
        <f t="shared" si="7"/>
        <v>95：フルアジナム</v>
      </c>
      <c r="J74" s="5" t="s">
        <v>121</v>
      </c>
      <c r="K74" s="11"/>
      <c r="L74" s="6">
        <v>95</v>
      </c>
      <c r="N74" s="7" t="str">
        <f t="shared" si="5"/>
        <v>フルアジナム</v>
      </c>
    </row>
    <row r="75" spans="1:14" ht="15" customHeight="1" x14ac:dyDescent="0.15">
      <c r="A75" s="7" t="str">
        <f t="shared" si="6"/>
        <v>96:ジフェノコナゾール</v>
      </c>
      <c r="B75" s="5" t="s">
        <v>355</v>
      </c>
      <c r="C75" s="6">
        <v>96</v>
      </c>
      <c r="D75" s="76"/>
      <c r="I75" s="7" t="str">
        <f t="shared" si="7"/>
        <v>96：ジフェノコナゾール</v>
      </c>
      <c r="J75" s="5" t="s">
        <v>355</v>
      </c>
      <c r="K75" s="11"/>
      <c r="L75" s="6">
        <v>96</v>
      </c>
      <c r="N75" s="7" t="str">
        <f t="shared" si="5"/>
        <v>ジフェノコナゾール</v>
      </c>
    </row>
    <row r="76" spans="1:14" ht="15" customHeight="1" x14ac:dyDescent="0.15">
      <c r="A76" s="7" t="str">
        <f t="shared" si="6"/>
        <v>98:クロロ酢酸</v>
      </c>
      <c r="B76" s="5" t="s">
        <v>123</v>
      </c>
      <c r="C76" s="6">
        <v>98</v>
      </c>
      <c r="D76" s="76"/>
      <c r="I76" s="7" t="str">
        <f t="shared" si="7"/>
        <v>98：クロロ酢酸</v>
      </c>
      <c r="J76" s="5" t="s">
        <v>123</v>
      </c>
      <c r="K76" s="11"/>
      <c r="L76" s="6">
        <v>98</v>
      </c>
      <c r="N76" s="7" t="str">
        <f t="shared" si="5"/>
        <v>クロロ酢酸</v>
      </c>
    </row>
    <row r="77" spans="1:14" ht="15" customHeight="1" x14ac:dyDescent="0.15">
      <c r="A77" s="7" t="str">
        <f t="shared" si="6"/>
        <v>100:プレチラクロール</v>
      </c>
      <c r="B77" s="5" t="s">
        <v>356</v>
      </c>
      <c r="C77" s="6">
        <v>100</v>
      </c>
      <c r="D77" s="76"/>
      <c r="I77" s="7" t="str">
        <f t="shared" si="7"/>
        <v>100：プレチラクロール</v>
      </c>
      <c r="J77" s="5" t="s">
        <v>356</v>
      </c>
      <c r="K77" s="11"/>
      <c r="L77" s="6">
        <v>100</v>
      </c>
      <c r="N77" s="7" t="s">
        <v>118</v>
      </c>
    </row>
    <row r="78" spans="1:14" ht="15" customHeight="1" x14ac:dyDescent="0.15">
      <c r="A78" s="7" t="str">
        <f t="shared" si="6"/>
        <v>101:アラクロール</v>
      </c>
      <c r="B78" s="5" t="s">
        <v>357</v>
      </c>
      <c r="C78" s="6">
        <v>101</v>
      </c>
      <c r="D78" s="76"/>
      <c r="I78" s="7" t="str">
        <f t="shared" si="7"/>
        <v>101：アラクロール</v>
      </c>
      <c r="J78" s="5" t="s">
        <v>357</v>
      </c>
      <c r="K78" s="11"/>
      <c r="L78" s="6">
        <v>101</v>
      </c>
      <c r="N78" s="7" t="s">
        <v>119</v>
      </c>
    </row>
    <row r="79" spans="1:14" ht="15" customHeight="1" x14ac:dyDescent="0.15">
      <c r="A79" s="7" t="str">
        <f t="shared" si="6"/>
        <v>103:ＨＣＦＣ－１４２ｂ</v>
      </c>
      <c r="B79" s="5" t="s">
        <v>126</v>
      </c>
      <c r="C79" s="6">
        <v>103</v>
      </c>
      <c r="D79" s="76"/>
      <c r="I79" s="7" t="str">
        <f t="shared" si="7"/>
        <v>103：ＨＣＦＣ－１４２ｂ</v>
      </c>
      <c r="J79" s="5" t="s">
        <v>126</v>
      </c>
      <c r="K79" s="11"/>
      <c r="L79" s="6">
        <v>103</v>
      </c>
      <c r="N79" s="7" t="s">
        <v>120</v>
      </c>
    </row>
    <row r="80" spans="1:14" ht="15" customHeight="1" x14ac:dyDescent="0.15">
      <c r="A80" s="7" t="str">
        <f t="shared" si="6"/>
        <v>104:ＨＣＦＣ－２２</v>
      </c>
      <c r="B80" s="5" t="s">
        <v>127</v>
      </c>
      <c r="C80" s="6">
        <v>104</v>
      </c>
      <c r="D80" s="76"/>
      <c r="I80" s="7" t="str">
        <f t="shared" si="7"/>
        <v>104：ＨＣＦＣ－２２</v>
      </c>
      <c r="J80" s="5" t="s">
        <v>127</v>
      </c>
      <c r="K80" s="11"/>
      <c r="L80" s="6">
        <v>104</v>
      </c>
      <c r="N80" s="7" t="s">
        <v>121</v>
      </c>
    </row>
    <row r="81" spans="1:14" ht="15" customHeight="1" x14ac:dyDescent="0.15">
      <c r="A81" s="7" t="str">
        <f t="shared" si="6"/>
        <v>105:ＨＣＦＣ－１２４</v>
      </c>
      <c r="B81" s="5" t="s">
        <v>128</v>
      </c>
      <c r="C81" s="6">
        <v>105</v>
      </c>
      <c r="D81" s="76"/>
      <c r="I81" s="7" t="str">
        <f t="shared" si="7"/>
        <v>105：ＨＣＦＣ－１２４</v>
      </c>
      <c r="J81" s="5" t="s">
        <v>128</v>
      </c>
      <c r="K81" s="11"/>
      <c r="L81" s="6">
        <v>105</v>
      </c>
      <c r="N81" s="7" t="s">
        <v>122</v>
      </c>
    </row>
    <row r="82" spans="1:14" ht="15" customHeight="1" x14ac:dyDescent="0.15">
      <c r="A82" s="7" t="str">
        <f t="shared" si="6"/>
        <v>106:ＨＣＦＣ－１３３</v>
      </c>
      <c r="B82" s="5" t="s">
        <v>129</v>
      </c>
      <c r="C82" s="6">
        <v>106</v>
      </c>
      <c r="D82" s="76"/>
      <c r="I82" s="7" t="str">
        <f t="shared" si="7"/>
        <v>106：ＨＣＦＣ－１３３</v>
      </c>
      <c r="J82" s="5" t="s">
        <v>129</v>
      </c>
      <c r="K82" s="11"/>
      <c r="L82" s="6">
        <v>106</v>
      </c>
      <c r="N82" s="7" t="str">
        <f>J82</f>
        <v>ＨＣＦＣ－１３３</v>
      </c>
    </row>
    <row r="83" spans="1:14" ht="15" customHeight="1" x14ac:dyDescent="0.15">
      <c r="A83" s="7" t="str">
        <f t="shared" si="6"/>
        <v>108:メコプロップ</v>
      </c>
      <c r="B83" s="5" t="s">
        <v>358</v>
      </c>
      <c r="C83" s="6">
        <v>108</v>
      </c>
      <c r="D83" s="76"/>
      <c r="I83" s="7" t="str">
        <f t="shared" si="7"/>
        <v>108：メコプロップ</v>
      </c>
      <c r="J83" s="5" t="s">
        <v>358</v>
      </c>
      <c r="K83" s="11"/>
      <c r="L83" s="6">
        <v>108</v>
      </c>
      <c r="N83" s="7" t="s">
        <v>124</v>
      </c>
    </row>
    <row r="84" spans="1:14" ht="15" customHeight="1" x14ac:dyDescent="0.15">
      <c r="A84" s="7" t="str">
        <f t="shared" si="6"/>
        <v>113:シマジン又はＣＡＴ</v>
      </c>
      <c r="B84" s="5" t="s">
        <v>312</v>
      </c>
      <c r="C84" s="6">
        <v>113</v>
      </c>
      <c r="D84" s="76"/>
      <c r="I84" s="7" t="str">
        <f t="shared" si="7"/>
        <v>113：シマジン又はＣＡＴ</v>
      </c>
      <c r="J84" s="5" t="s">
        <v>312</v>
      </c>
      <c r="K84" s="11"/>
      <c r="L84" s="6">
        <v>113</v>
      </c>
      <c r="N84" s="7" t="s">
        <v>125</v>
      </c>
    </row>
    <row r="85" spans="1:14" ht="15" customHeight="1" x14ac:dyDescent="0.15">
      <c r="A85" s="7" t="str">
        <f t="shared" si="6"/>
        <v>115:フェントラザミド</v>
      </c>
      <c r="B85" s="5" t="s">
        <v>359</v>
      </c>
      <c r="C85" s="6">
        <v>115</v>
      </c>
      <c r="D85" s="76"/>
      <c r="I85" s="7" t="str">
        <f t="shared" si="7"/>
        <v>115：フェントラザミド</v>
      </c>
      <c r="J85" s="5" t="s">
        <v>359</v>
      </c>
      <c r="K85" s="11"/>
      <c r="L85" s="6">
        <v>115</v>
      </c>
      <c r="N85" s="7" t="str">
        <f>J85</f>
        <v>フェントラザミド</v>
      </c>
    </row>
    <row r="86" spans="1:14" ht="15" customHeight="1" x14ac:dyDescent="0.15">
      <c r="A86" s="7" t="str">
        <f t="shared" si="6"/>
        <v>117:テブコナゾール</v>
      </c>
      <c r="B86" s="5" t="s">
        <v>360</v>
      </c>
      <c r="C86" s="6">
        <v>117</v>
      </c>
      <c r="D86" s="76"/>
      <c r="I86" s="7" t="str">
        <f t="shared" si="7"/>
        <v>117：テブコナゾール</v>
      </c>
      <c r="J86" s="5" t="s">
        <v>360</v>
      </c>
      <c r="K86" s="11"/>
      <c r="L86" s="6">
        <v>117</v>
      </c>
      <c r="N86" s="7" t="s">
        <v>126</v>
      </c>
    </row>
    <row r="87" spans="1:14" ht="15" customHeight="1" x14ac:dyDescent="0.15">
      <c r="A87" s="7" t="str">
        <f t="shared" si="6"/>
        <v>121:パラ－クロロフェノール</v>
      </c>
      <c r="B87" s="5" t="s">
        <v>545</v>
      </c>
      <c r="C87" s="6">
        <v>121</v>
      </c>
      <c r="D87" s="76"/>
      <c r="I87" s="7" t="str">
        <f t="shared" si="7"/>
        <v>121：パラ－クロロフェノール</v>
      </c>
      <c r="J87" s="5" t="s">
        <v>545</v>
      </c>
      <c r="K87" s="11"/>
      <c r="L87" s="6">
        <v>121</v>
      </c>
      <c r="N87" s="7" t="s">
        <v>127</v>
      </c>
    </row>
    <row r="88" spans="1:14" ht="15" customHeight="1" x14ac:dyDescent="0.15">
      <c r="A88" s="7" t="str">
        <f t="shared" si="6"/>
        <v>123:塩化アリル</v>
      </c>
      <c r="B88" s="5" t="s">
        <v>131</v>
      </c>
      <c r="C88" s="6">
        <v>123</v>
      </c>
      <c r="D88" s="76"/>
      <c r="I88" s="7" t="str">
        <f t="shared" si="7"/>
        <v>123：塩化アリル</v>
      </c>
      <c r="J88" s="5" t="s">
        <v>131</v>
      </c>
      <c r="K88" s="11"/>
      <c r="L88" s="6">
        <v>123</v>
      </c>
      <c r="N88" s="7" t="s">
        <v>128</v>
      </c>
    </row>
    <row r="89" spans="1:14" ht="15" customHeight="1" x14ac:dyDescent="0.15">
      <c r="A89" s="7" t="str">
        <f t="shared" si="6"/>
        <v>124:クミルロン</v>
      </c>
      <c r="B89" s="5" t="s">
        <v>361</v>
      </c>
      <c r="C89" s="6">
        <v>124</v>
      </c>
      <c r="D89" s="76"/>
      <c r="I89" s="7" t="str">
        <f t="shared" si="7"/>
        <v>124：クミルロン</v>
      </c>
      <c r="J89" s="5" t="s">
        <v>361</v>
      </c>
      <c r="K89" s="11"/>
      <c r="L89" s="6">
        <v>124</v>
      </c>
      <c r="N89" s="7" t="s">
        <v>129</v>
      </c>
    </row>
    <row r="90" spans="1:14" ht="15" customHeight="1" x14ac:dyDescent="0.15">
      <c r="A90" s="7" t="str">
        <f t="shared" si="6"/>
        <v>125:クロロベンゼン</v>
      </c>
      <c r="B90" s="5" t="s">
        <v>133</v>
      </c>
      <c r="C90" s="6">
        <v>125</v>
      </c>
      <c r="D90" s="76"/>
      <c r="I90" s="7" t="str">
        <f t="shared" si="7"/>
        <v>125：クロロベンゼン</v>
      </c>
      <c r="J90" s="5" t="s">
        <v>133</v>
      </c>
      <c r="K90" s="11"/>
      <c r="L90" s="6">
        <v>125</v>
      </c>
      <c r="N90" s="7" t="s">
        <v>130</v>
      </c>
    </row>
    <row r="91" spans="1:14" ht="15" customHeight="1" x14ac:dyDescent="0.15">
      <c r="A91" s="7" t="str">
        <f t="shared" si="6"/>
        <v>126:ＣＦＣ－１１５</v>
      </c>
      <c r="B91" s="5" t="s">
        <v>134</v>
      </c>
      <c r="C91" s="6">
        <v>126</v>
      </c>
      <c r="D91" s="76"/>
      <c r="I91" s="7" t="str">
        <f t="shared" si="7"/>
        <v>126：ＣＦＣ－１１５</v>
      </c>
      <c r="J91" s="5" t="s">
        <v>134</v>
      </c>
      <c r="K91" s="11"/>
      <c r="L91" s="6">
        <v>126</v>
      </c>
      <c r="N91" s="7" t="str">
        <f>J91</f>
        <v>ＣＦＣ－１１５</v>
      </c>
    </row>
    <row r="92" spans="1:14" ht="15" customHeight="1" x14ac:dyDescent="0.15">
      <c r="A92" s="7" t="str">
        <f t="shared" si="6"/>
        <v>127:クロロホルム</v>
      </c>
      <c r="B92" s="5" t="s">
        <v>135</v>
      </c>
      <c r="C92" s="6">
        <v>127</v>
      </c>
      <c r="D92" s="76"/>
      <c r="I92" s="7" t="str">
        <f t="shared" si="7"/>
        <v>127：クロロホルム</v>
      </c>
      <c r="J92" s="5" t="s">
        <v>135</v>
      </c>
      <c r="K92" s="11"/>
      <c r="L92" s="6">
        <v>127</v>
      </c>
      <c r="N92" s="7" t="s">
        <v>312</v>
      </c>
    </row>
    <row r="93" spans="1:14" ht="15" customHeight="1" x14ac:dyDescent="0.15">
      <c r="A93" s="7" t="str">
        <f t="shared" si="6"/>
        <v>128:クロロメタン</v>
      </c>
      <c r="B93" s="5" t="s">
        <v>546</v>
      </c>
      <c r="C93" s="6">
        <v>128</v>
      </c>
      <c r="D93" s="76"/>
      <c r="I93" s="7" t="str">
        <f t="shared" si="7"/>
        <v>128：クロロメタン</v>
      </c>
      <c r="J93" s="5" t="s">
        <v>546</v>
      </c>
      <c r="K93" s="11"/>
      <c r="L93" s="6">
        <v>128</v>
      </c>
      <c r="N93" s="7" t="s">
        <v>131</v>
      </c>
    </row>
    <row r="94" spans="1:14" ht="15" customHeight="1" x14ac:dyDescent="0.15">
      <c r="A94" s="7" t="str">
        <f t="shared" si="6"/>
        <v>132:コバルト及びその化合物</v>
      </c>
      <c r="B94" s="5" t="s">
        <v>139</v>
      </c>
      <c r="C94" s="6">
        <v>132</v>
      </c>
      <c r="D94" s="76"/>
      <c r="I94" s="7" t="str">
        <f t="shared" si="7"/>
        <v>132：コバルト及びその化合物</v>
      </c>
      <c r="J94" s="5" t="s">
        <v>139</v>
      </c>
      <c r="K94" s="11"/>
      <c r="L94" s="6">
        <v>132</v>
      </c>
      <c r="N94" s="7" t="s">
        <v>132</v>
      </c>
    </row>
    <row r="95" spans="1:14" ht="15" customHeight="1" x14ac:dyDescent="0.15">
      <c r="A95" s="7" t="str">
        <f t="shared" si="6"/>
        <v>133:エチレングリコールモノエチルエーテルアセテート</v>
      </c>
      <c r="B95" s="5" t="s">
        <v>362</v>
      </c>
      <c r="C95" s="6">
        <v>133</v>
      </c>
      <c r="D95" s="76"/>
      <c r="I95" s="7" t="str">
        <f t="shared" si="7"/>
        <v>133：エチレングリコールモノエチルエーテルアセテート</v>
      </c>
      <c r="J95" s="5" t="s">
        <v>362</v>
      </c>
      <c r="K95" s="11"/>
      <c r="L95" s="6">
        <v>133</v>
      </c>
      <c r="N95" s="7" t="str">
        <f>J95</f>
        <v>エチレングリコールモノエチルエーテルアセテート</v>
      </c>
    </row>
    <row r="96" spans="1:14" ht="15" customHeight="1" x14ac:dyDescent="0.15">
      <c r="A96" s="7" t="str">
        <f t="shared" si="6"/>
        <v>134:酢酸ビニル</v>
      </c>
      <c r="B96" s="5" t="s">
        <v>141</v>
      </c>
      <c r="C96" s="6">
        <v>134</v>
      </c>
      <c r="D96" s="76"/>
      <c r="I96" s="7" t="str">
        <f t="shared" si="7"/>
        <v>134：酢酸ビニル</v>
      </c>
      <c r="J96" s="5" t="s">
        <v>141</v>
      </c>
      <c r="K96" s="11"/>
      <c r="L96" s="6">
        <v>134</v>
      </c>
      <c r="N96" s="7" t="s">
        <v>134</v>
      </c>
    </row>
    <row r="97" spans="1:14" ht="15" customHeight="1" x14ac:dyDescent="0.15">
      <c r="A97" s="7" t="str">
        <f t="shared" si="6"/>
        <v>135:エチレングリコールモノメチルエーテルアセテート</v>
      </c>
      <c r="B97" s="5" t="s">
        <v>363</v>
      </c>
      <c r="C97" s="6">
        <v>135</v>
      </c>
      <c r="D97" s="76"/>
      <c r="I97" s="7" t="str">
        <f t="shared" si="7"/>
        <v>135：エチレングリコールモノメチルエーテルアセテート</v>
      </c>
      <c r="J97" s="5" t="s">
        <v>363</v>
      </c>
      <c r="K97" s="11"/>
      <c r="L97" s="6">
        <v>135</v>
      </c>
      <c r="N97" s="7" t="str">
        <f>J97</f>
        <v>エチレングリコールモノメチルエーテルアセテート</v>
      </c>
    </row>
    <row r="98" spans="1:14" ht="15" customHeight="1" x14ac:dyDescent="0.15">
      <c r="A98" s="7" t="str">
        <f t="shared" si="6"/>
        <v>141:シモキサニル</v>
      </c>
      <c r="B98" s="5" t="s">
        <v>364</v>
      </c>
      <c r="C98" s="6">
        <v>141</v>
      </c>
      <c r="D98" s="76"/>
      <c r="I98" s="7" t="str">
        <f t="shared" si="7"/>
        <v>141：シモキサニル</v>
      </c>
      <c r="J98" s="5" t="s">
        <v>364</v>
      </c>
      <c r="K98" s="11"/>
      <c r="L98" s="6">
        <v>141</v>
      </c>
      <c r="N98" s="7" t="s">
        <v>136</v>
      </c>
    </row>
    <row r="99" spans="1:14" ht="15" customHeight="1" x14ac:dyDescent="0.15">
      <c r="A99" s="7" t="str">
        <f t="shared" si="6"/>
        <v>143:４，４’－ジアミノジフェニルエーテル</v>
      </c>
      <c r="B99" s="5" t="s">
        <v>547</v>
      </c>
      <c r="C99" s="6">
        <v>143</v>
      </c>
      <c r="D99" s="76"/>
      <c r="I99" s="7" t="str">
        <f t="shared" si="7"/>
        <v>143：４，４’－ジアミノジフェニルエーテル</v>
      </c>
      <c r="J99" s="5" t="s">
        <v>547</v>
      </c>
      <c r="K99" s="11"/>
      <c r="L99" s="6">
        <v>143</v>
      </c>
      <c r="N99" s="7" t="s">
        <v>137</v>
      </c>
    </row>
    <row r="100" spans="1:14" ht="15" customHeight="1" x14ac:dyDescent="0.15">
      <c r="A100" s="7" t="str">
        <f t="shared" si="6"/>
        <v>144:無機シアン化合物（錯塩及びシアン酸塩を除く。）</v>
      </c>
      <c r="B100" s="5" t="s">
        <v>548</v>
      </c>
      <c r="C100" s="6">
        <v>144</v>
      </c>
      <c r="D100" s="76"/>
      <c r="I100" s="7" t="str">
        <f t="shared" si="7"/>
        <v>144：無機シアン化合物（錯塩及びシアン酸塩を除く。）</v>
      </c>
      <c r="J100" s="5" t="s">
        <v>548</v>
      </c>
      <c r="K100" s="11"/>
      <c r="L100" s="6">
        <v>144</v>
      </c>
      <c r="N100" s="7" t="s">
        <v>138</v>
      </c>
    </row>
    <row r="101" spans="1:14" ht="15" customHeight="1" x14ac:dyDescent="0.15">
      <c r="A101" s="7" t="str">
        <f t="shared" si="6"/>
        <v>146:ピリミホスメチル</v>
      </c>
      <c r="B101" s="5" t="s">
        <v>365</v>
      </c>
      <c r="C101" s="6">
        <v>146</v>
      </c>
      <c r="D101" s="76"/>
      <c r="I101" s="7" t="str">
        <f t="shared" si="7"/>
        <v>146：ピリミホスメチル</v>
      </c>
      <c r="J101" s="5" t="s">
        <v>365</v>
      </c>
      <c r="K101" s="11"/>
      <c r="L101" s="6">
        <v>146</v>
      </c>
      <c r="N101" s="7" t="str">
        <f>J101</f>
        <v>ピリミホスメチル</v>
      </c>
    </row>
    <row r="102" spans="1:14" ht="15" customHeight="1" x14ac:dyDescent="0.15">
      <c r="A102" s="7" t="str">
        <f t="shared" si="6"/>
        <v>147:チオベンカルブ又はベンチオカーブ</v>
      </c>
      <c r="B102" s="5" t="s">
        <v>366</v>
      </c>
      <c r="C102" s="6">
        <v>147</v>
      </c>
      <c r="D102" s="76"/>
      <c r="I102" s="7" t="str">
        <f t="shared" si="7"/>
        <v>147：チオベンカルブ又はベンチオカーブ</v>
      </c>
      <c r="J102" s="5" t="s">
        <v>366</v>
      </c>
      <c r="K102" s="11"/>
      <c r="L102" s="6">
        <v>147</v>
      </c>
      <c r="N102" s="7" t="str">
        <f>J102</f>
        <v>チオベンカルブ又はベンチオカーブ</v>
      </c>
    </row>
    <row r="103" spans="1:14" ht="15" customHeight="1" x14ac:dyDescent="0.15">
      <c r="A103" s="7" t="str">
        <f t="shared" si="6"/>
        <v>148:カフェンストロール</v>
      </c>
      <c r="B103" s="5" t="s">
        <v>367</v>
      </c>
      <c r="C103" s="6">
        <v>148</v>
      </c>
      <c r="D103" s="76"/>
      <c r="I103" s="7" t="str">
        <f t="shared" si="7"/>
        <v>148：カフェンストロール</v>
      </c>
      <c r="J103" s="5" t="s">
        <v>367</v>
      </c>
      <c r="K103" s="11"/>
      <c r="L103" s="6">
        <v>148</v>
      </c>
      <c r="N103" s="7" t="s">
        <v>140</v>
      </c>
    </row>
    <row r="104" spans="1:14" ht="15" customHeight="1" x14ac:dyDescent="0.15">
      <c r="A104" s="7" t="str">
        <f t="shared" si="6"/>
        <v>149:四塩化炭素</v>
      </c>
      <c r="B104" s="5" t="s">
        <v>147</v>
      </c>
      <c r="C104" s="6">
        <v>149</v>
      </c>
      <c r="D104" s="76"/>
      <c r="I104" s="7" t="str">
        <f t="shared" si="7"/>
        <v>149：四塩化炭素</v>
      </c>
      <c r="J104" s="5" t="s">
        <v>147</v>
      </c>
      <c r="K104" s="11"/>
      <c r="L104" s="6">
        <v>149</v>
      </c>
      <c r="N104" s="7" t="str">
        <f>J104</f>
        <v>四塩化炭素</v>
      </c>
    </row>
    <row r="105" spans="1:14" ht="15" customHeight="1" x14ac:dyDescent="0.15">
      <c r="A105" s="7" t="str">
        <f t="shared" si="6"/>
        <v>150:１，４－ジオキサン</v>
      </c>
      <c r="B105" s="5" t="s">
        <v>549</v>
      </c>
      <c r="C105" s="6">
        <v>150</v>
      </c>
      <c r="D105" s="76"/>
      <c r="I105" s="7" t="str">
        <f t="shared" si="7"/>
        <v>150：１，４－ジオキサン</v>
      </c>
      <c r="J105" s="5" t="s">
        <v>549</v>
      </c>
      <c r="K105" s="11"/>
      <c r="L105" s="6">
        <v>150</v>
      </c>
      <c r="N105" s="7" t="s">
        <v>142</v>
      </c>
    </row>
    <row r="106" spans="1:14" ht="15" customHeight="1" x14ac:dyDescent="0.15">
      <c r="A106" s="7" t="str">
        <f t="shared" si="6"/>
        <v>152:カルタップ</v>
      </c>
      <c r="B106" s="5" t="s">
        <v>368</v>
      </c>
      <c r="C106" s="6">
        <v>152</v>
      </c>
      <c r="D106" s="76"/>
      <c r="I106" s="7" t="str">
        <f t="shared" si="7"/>
        <v>152：カルタップ</v>
      </c>
      <c r="J106" s="5" t="s">
        <v>368</v>
      </c>
      <c r="K106" s="11"/>
      <c r="L106" s="6">
        <v>152</v>
      </c>
      <c r="N106" s="7" t="str">
        <f>J106</f>
        <v>カルタップ</v>
      </c>
    </row>
    <row r="107" spans="1:14" ht="15" customHeight="1" x14ac:dyDescent="0.15">
      <c r="A107" s="7" t="str">
        <f t="shared" si="6"/>
        <v>153:テトラメトリン</v>
      </c>
      <c r="B107" s="5" t="s">
        <v>369</v>
      </c>
      <c r="C107" s="6">
        <v>153</v>
      </c>
      <c r="D107" s="76"/>
      <c r="I107" s="7" t="str">
        <f t="shared" si="7"/>
        <v>153：テトラメトリン</v>
      </c>
      <c r="J107" s="5" t="s">
        <v>369</v>
      </c>
      <c r="K107" s="11"/>
      <c r="L107" s="6">
        <v>153</v>
      </c>
      <c r="N107" s="7" t="s">
        <v>143</v>
      </c>
    </row>
    <row r="108" spans="1:14" ht="15" customHeight="1" x14ac:dyDescent="0.15">
      <c r="A108" s="7" t="str">
        <f t="shared" si="6"/>
        <v>154:シクロヘキシルアミン</v>
      </c>
      <c r="B108" s="5" t="s">
        <v>148</v>
      </c>
      <c r="C108" s="6">
        <v>154</v>
      </c>
      <c r="D108" s="76"/>
      <c r="I108" s="7" t="str">
        <f t="shared" si="7"/>
        <v>154：シクロヘキシルアミン</v>
      </c>
      <c r="J108" s="5" t="s">
        <v>148</v>
      </c>
      <c r="K108" s="11"/>
      <c r="L108" s="6">
        <v>154</v>
      </c>
      <c r="N108" s="7" t="s">
        <v>144</v>
      </c>
    </row>
    <row r="109" spans="1:14" ht="15" customHeight="1" x14ac:dyDescent="0.15">
      <c r="A109" s="7" t="str">
        <f t="shared" si="6"/>
        <v>156:ジクロロアニリン</v>
      </c>
      <c r="B109" s="5" t="s">
        <v>370</v>
      </c>
      <c r="C109" s="6">
        <v>156</v>
      </c>
      <c r="D109" s="76"/>
      <c r="I109" s="7" t="str">
        <f t="shared" si="7"/>
        <v>156：ジクロロアニリン</v>
      </c>
      <c r="J109" s="5" t="s">
        <v>370</v>
      </c>
      <c r="K109" s="11"/>
      <c r="L109" s="6">
        <v>156</v>
      </c>
      <c r="N109" s="7" t="s">
        <v>145</v>
      </c>
    </row>
    <row r="110" spans="1:14" ht="15" customHeight="1" x14ac:dyDescent="0.15">
      <c r="A110" s="7" t="str">
        <f t="shared" si="6"/>
        <v>157:１，２－ジクロロエタン</v>
      </c>
      <c r="B110" s="5" t="s">
        <v>550</v>
      </c>
      <c r="C110" s="6">
        <v>157</v>
      </c>
      <c r="D110" s="76"/>
      <c r="I110" s="7" t="str">
        <f t="shared" si="7"/>
        <v>157：１，２－ジクロロエタン</v>
      </c>
      <c r="J110" s="5" t="s">
        <v>550</v>
      </c>
      <c r="K110" s="11"/>
      <c r="L110" s="6">
        <v>157</v>
      </c>
      <c r="N110" s="7" t="str">
        <f>J110</f>
        <v>１，２－ジクロロエタン</v>
      </c>
    </row>
    <row r="111" spans="1:14" ht="15" customHeight="1" x14ac:dyDescent="0.15">
      <c r="A111" s="7" t="str">
        <f t="shared" si="6"/>
        <v>158:塩化ビニリデン</v>
      </c>
      <c r="B111" s="5" t="s">
        <v>149</v>
      </c>
      <c r="C111" s="6">
        <v>158</v>
      </c>
      <c r="D111" s="76"/>
      <c r="I111" s="7" t="str">
        <f t="shared" si="7"/>
        <v>158：塩化ビニリデン</v>
      </c>
      <c r="J111" s="5" t="s">
        <v>149</v>
      </c>
      <c r="K111" s="11"/>
      <c r="L111" s="6">
        <v>158</v>
      </c>
      <c r="N111" s="7" t="str">
        <f>J111</f>
        <v>塩化ビニリデン</v>
      </c>
    </row>
    <row r="112" spans="1:14" ht="15" customHeight="1" x14ac:dyDescent="0.15">
      <c r="A112" s="7" t="str">
        <f t="shared" si="6"/>
        <v>160:３，３’－ジクロロ－４，４’－ジアミノジフェニルメタン</v>
      </c>
      <c r="B112" s="5" t="s">
        <v>551</v>
      </c>
      <c r="C112" s="6">
        <v>160</v>
      </c>
      <c r="D112" s="76" t="s">
        <v>311</v>
      </c>
      <c r="I112" s="7" t="str">
        <f t="shared" si="7"/>
        <v>160：３，３’－ジクロロ－４，４’－ジアミノジフェニルメタン</v>
      </c>
      <c r="J112" s="5" t="s">
        <v>551</v>
      </c>
      <c r="K112" s="11"/>
      <c r="L112" s="6">
        <v>160</v>
      </c>
      <c r="N112" s="7" t="s">
        <v>313</v>
      </c>
    </row>
    <row r="113" spans="1:14" ht="15" customHeight="1" x14ac:dyDescent="0.15">
      <c r="A113" s="7" t="str">
        <f t="shared" si="6"/>
        <v>161:ＣＦＣ－１２</v>
      </c>
      <c r="B113" s="5" t="s">
        <v>150</v>
      </c>
      <c r="C113" s="6">
        <v>161</v>
      </c>
      <c r="D113" s="76"/>
      <c r="I113" s="7" t="str">
        <f t="shared" si="7"/>
        <v>161：ＣＦＣ－１２</v>
      </c>
      <c r="J113" s="5" t="s">
        <v>150</v>
      </c>
      <c r="K113" s="11"/>
      <c r="L113" s="6">
        <v>161</v>
      </c>
      <c r="N113" s="7" t="s">
        <v>146</v>
      </c>
    </row>
    <row r="114" spans="1:14" ht="15" customHeight="1" x14ac:dyDescent="0.15">
      <c r="A114" s="7" t="str">
        <f t="shared" si="6"/>
        <v>162:プロピザミド</v>
      </c>
      <c r="B114" s="5" t="s">
        <v>151</v>
      </c>
      <c r="C114" s="6">
        <v>162</v>
      </c>
      <c r="D114" s="76"/>
      <c r="I114" s="7" t="str">
        <f t="shared" si="7"/>
        <v>162：プロピザミド</v>
      </c>
      <c r="J114" s="5" t="s">
        <v>151</v>
      </c>
      <c r="K114" s="11"/>
      <c r="L114" s="6">
        <v>162</v>
      </c>
      <c r="N114" s="7" t="str">
        <f>J114</f>
        <v>プロピザミド</v>
      </c>
    </row>
    <row r="115" spans="1:14" ht="15" customHeight="1" x14ac:dyDescent="0.15">
      <c r="A115" s="7" t="str">
        <f t="shared" si="6"/>
        <v>163:ＣＦＣ－１１４</v>
      </c>
      <c r="B115" s="5" t="s">
        <v>152</v>
      </c>
      <c r="C115" s="6">
        <v>163</v>
      </c>
      <c r="D115" s="76"/>
      <c r="I115" s="7" t="str">
        <f t="shared" si="7"/>
        <v>163：ＣＦＣ－１１４</v>
      </c>
      <c r="J115" s="5" t="s">
        <v>152</v>
      </c>
      <c r="K115" s="11"/>
      <c r="L115" s="6">
        <v>163</v>
      </c>
      <c r="N115" s="7" t="str">
        <f>J115</f>
        <v>ＣＦＣ－１１４</v>
      </c>
    </row>
    <row r="116" spans="1:14" ht="15" customHeight="1" x14ac:dyDescent="0.15">
      <c r="A116" s="7" t="str">
        <f t="shared" si="6"/>
        <v>164:ＨＣＦＣ－１２３</v>
      </c>
      <c r="B116" s="5" t="s">
        <v>153</v>
      </c>
      <c r="C116" s="6">
        <v>164</v>
      </c>
      <c r="D116" s="76"/>
      <c r="I116" s="7" t="str">
        <f t="shared" si="7"/>
        <v>164：ＨＣＦＣ－１２３</v>
      </c>
      <c r="J116" s="5" t="s">
        <v>153</v>
      </c>
      <c r="K116" s="11"/>
      <c r="L116" s="6">
        <v>164</v>
      </c>
      <c r="N116" s="7" t="str">
        <f>J116</f>
        <v>ＨＣＦＣ－１２３</v>
      </c>
    </row>
    <row r="117" spans="1:14" ht="15" customHeight="1" x14ac:dyDescent="0.15">
      <c r="A117" s="7" t="str">
        <f t="shared" si="6"/>
        <v>168:イプロジオン</v>
      </c>
      <c r="B117" s="5" t="s">
        <v>552</v>
      </c>
      <c r="C117" s="6">
        <v>168</v>
      </c>
      <c r="D117" s="76"/>
      <c r="I117" s="7" t="str">
        <f t="shared" si="7"/>
        <v>168：イプロジオン</v>
      </c>
      <c r="J117" s="5" t="s">
        <v>552</v>
      </c>
      <c r="K117" s="11"/>
      <c r="L117" s="6">
        <v>168</v>
      </c>
      <c r="N117" s="7" t="str">
        <f>J117</f>
        <v>イプロジオン</v>
      </c>
    </row>
    <row r="118" spans="1:14" ht="15" customHeight="1" x14ac:dyDescent="0.15">
      <c r="A118" s="7" t="str">
        <f t="shared" si="6"/>
        <v>169:ジウロン又はＤＣＭＵ</v>
      </c>
      <c r="B118" s="5" t="s">
        <v>314</v>
      </c>
      <c r="C118" s="6">
        <v>169</v>
      </c>
      <c r="D118" s="76"/>
      <c r="I118" s="7" t="str">
        <f t="shared" si="7"/>
        <v>169：ジウロン又はＤＣＭＵ</v>
      </c>
      <c r="J118" s="5" t="s">
        <v>314</v>
      </c>
      <c r="K118" s="11"/>
      <c r="L118" s="6">
        <v>169</v>
      </c>
      <c r="N118" s="7" t="str">
        <f>J118</f>
        <v>ジウロン又はＤＣＭＵ</v>
      </c>
    </row>
    <row r="119" spans="1:14" ht="15" customHeight="1" x14ac:dyDescent="0.15">
      <c r="A119" s="7" t="str">
        <f t="shared" si="6"/>
        <v>171:プロピコナゾール</v>
      </c>
      <c r="B119" s="5" t="s">
        <v>371</v>
      </c>
      <c r="C119" s="6">
        <v>171</v>
      </c>
      <c r="D119" s="76"/>
      <c r="I119" s="7" t="str">
        <f t="shared" si="7"/>
        <v>171：プロピコナゾール</v>
      </c>
      <c r="J119" s="5" t="s">
        <v>371</v>
      </c>
      <c r="K119" s="11"/>
      <c r="L119" s="6">
        <v>171</v>
      </c>
      <c r="N119" s="7" t="s">
        <v>149</v>
      </c>
    </row>
    <row r="120" spans="1:14" ht="15" customHeight="1" x14ac:dyDescent="0.15">
      <c r="A120" s="7" t="str">
        <f t="shared" si="6"/>
        <v>172:オキサジクロメホン</v>
      </c>
      <c r="B120" s="5" t="s">
        <v>372</v>
      </c>
      <c r="C120" s="6">
        <v>172</v>
      </c>
      <c r="D120" s="76"/>
      <c r="I120" s="7" t="str">
        <f t="shared" si="7"/>
        <v>172：オキサジクロメホン</v>
      </c>
      <c r="J120" s="5" t="s">
        <v>372</v>
      </c>
      <c r="K120" s="11"/>
      <c r="L120" s="6">
        <v>172</v>
      </c>
      <c r="N120" s="7" t="str">
        <f>J120</f>
        <v>オキサジクロメホン</v>
      </c>
    </row>
    <row r="121" spans="1:14" ht="15" customHeight="1" x14ac:dyDescent="0.15">
      <c r="A121" s="7" t="str">
        <f t="shared" si="6"/>
        <v>174:リニュロン</v>
      </c>
      <c r="B121" s="5" t="s">
        <v>156</v>
      </c>
      <c r="C121" s="6">
        <v>174</v>
      </c>
      <c r="D121" s="76"/>
      <c r="I121" s="7" t="str">
        <f t="shared" si="7"/>
        <v>174：リニュロン</v>
      </c>
      <c r="J121" s="5" t="s">
        <v>156</v>
      </c>
      <c r="K121" s="11"/>
      <c r="L121" s="6">
        <v>174</v>
      </c>
      <c r="N121" s="7" t="str">
        <f>J121</f>
        <v>リニュロン</v>
      </c>
    </row>
    <row r="122" spans="1:14" ht="15" customHeight="1" x14ac:dyDescent="0.15">
      <c r="A122" s="7" t="str">
        <f t="shared" si="6"/>
        <v>175:２，４－Ｄ又は２，４－ＰＡ</v>
      </c>
      <c r="B122" s="5" t="s">
        <v>157</v>
      </c>
      <c r="C122" s="6">
        <v>175</v>
      </c>
      <c r="D122" s="76"/>
      <c r="I122" s="7" t="str">
        <f t="shared" si="7"/>
        <v>175：２，４－Ｄ又は２，４－ＰＡ</v>
      </c>
      <c r="J122" s="5" t="s">
        <v>157</v>
      </c>
      <c r="K122" s="11"/>
      <c r="L122" s="6">
        <v>175</v>
      </c>
      <c r="N122" s="7" t="str">
        <f>J122</f>
        <v>２，４－Ｄ又は２，４－ＰＡ</v>
      </c>
    </row>
    <row r="123" spans="1:14" ht="15" customHeight="1" x14ac:dyDescent="0.15">
      <c r="A123" s="7" t="str">
        <f t="shared" si="6"/>
        <v>176:ＨＣＦＣ－１４１ｂ</v>
      </c>
      <c r="B123" s="5" t="s">
        <v>158</v>
      </c>
      <c r="C123" s="6">
        <v>176</v>
      </c>
      <c r="D123" s="76"/>
      <c r="I123" s="7" t="str">
        <f t="shared" si="7"/>
        <v>176：ＨＣＦＣ－１４１ｂ</v>
      </c>
      <c r="J123" s="5" t="s">
        <v>158</v>
      </c>
      <c r="K123" s="11"/>
      <c r="L123" s="6">
        <v>176</v>
      </c>
      <c r="N123" s="7" t="s">
        <v>150</v>
      </c>
    </row>
    <row r="124" spans="1:14" ht="15" customHeight="1" x14ac:dyDescent="0.15">
      <c r="A124" s="7" t="str">
        <f t="shared" si="6"/>
        <v>177:ＨＣＦＣ－２１</v>
      </c>
      <c r="B124" s="5" t="s">
        <v>159</v>
      </c>
      <c r="C124" s="6">
        <v>177</v>
      </c>
      <c r="D124" s="76"/>
      <c r="I124" s="7" t="str">
        <f t="shared" si="7"/>
        <v>177：ＨＣＦＣ－２１</v>
      </c>
      <c r="J124" s="5" t="s">
        <v>159</v>
      </c>
      <c r="K124" s="11"/>
      <c r="L124" s="6">
        <v>177</v>
      </c>
      <c r="N124" s="7" t="s">
        <v>151</v>
      </c>
    </row>
    <row r="125" spans="1:14" ht="15" customHeight="1" x14ac:dyDescent="0.15">
      <c r="A125" s="7" t="str">
        <f t="shared" si="6"/>
        <v>178:１，２－ジクロロプロパン</v>
      </c>
      <c r="B125" s="5" t="s">
        <v>553</v>
      </c>
      <c r="C125" s="6">
        <v>178</v>
      </c>
      <c r="D125" s="76" t="s">
        <v>311</v>
      </c>
      <c r="I125" s="7" t="str">
        <f t="shared" si="7"/>
        <v>178：１，２－ジクロロプロパン</v>
      </c>
      <c r="J125" s="5" t="s">
        <v>553</v>
      </c>
      <c r="K125" s="11"/>
      <c r="L125" s="6">
        <v>178</v>
      </c>
      <c r="N125" s="7" t="s">
        <v>152</v>
      </c>
    </row>
    <row r="126" spans="1:14" ht="15" customHeight="1" x14ac:dyDescent="0.15">
      <c r="A126" s="7" t="str">
        <f t="shared" si="6"/>
        <v>179:１，３－ジクロロプロペン</v>
      </c>
      <c r="B126" s="5" t="s">
        <v>554</v>
      </c>
      <c r="C126" s="6">
        <v>179</v>
      </c>
      <c r="D126" s="76"/>
      <c r="I126" s="7" t="str">
        <f t="shared" si="7"/>
        <v>179：１，３－ジクロロプロペン</v>
      </c>
      <c r="J126" s="5" t="s">
        <v>554</v>
      </c>
      <c r="K126" s="11"/>
      <c r="L126" s="6">
        <v>179</v>
      </c>
      <c r="N126" s="7" t="s">
        <v>153</v>
      </c>
    </row>
    <row r="127" spans="1:14" ht="15" customHeight="1" x14ac:dyDescent="0.15">
      <c r="A127" s="7" t="str">
        <f t="shared" si="6"/>
        <v>181:ジクロロベンゼン</v>
      </c>
      <c r="B127" s="5" t="s">
        <v>373</v>
      </c>
      <c r="C127" s="6">
        <v>181</v>
      </c>
      <c r="D127" s="76"/>
      <c r="I127" s="7" t="str">
        <f t="shared" si="7"/>
        <v>181：ジクロロベンゼン</v>
      </c>
      <c r="J127" s="5" t="s">
        <v>373</v>
      </c>
      <c r="K127" s="11"/>
      <c r="L127" s="6">
        <v>181</v>
      </c>
      <c r="N127" s="7" t="s">
        <v>154</v>
      </c>
    </row>
    <row r="128" spans="1:14" ht="15" customHeight="1" x14ac:dyDescent="0.15">
      <c r="A128" s="7" t="str">
        <f t="shared" si="6"/>
        <v>182:ピラゾキシフェン</v>
      </c>
      <c r="B128" s="5" t="s">
        <v>162</v>
      </c>
      <c r="C128" s="6">
        <v>182</v>
      </c>
      <c r="D128" s="76"/>
      <c r="I128" s="7" t="str">
        <f t="shared" si="7"/>
        <v>182：ピラゾキシフェン</v>
      </c>
      <c r="J128" s="5" t="s">
        <v>162</v>
      </c>
      <c r="K128" s="11"/>
      <c r="L128" s="6">
        <v>182</v>
      </c>
      <c r="N128" s="7" t="s">
        <v>155</v>
      </c>
    </row>
    <row r="129" spans="1:14" ht="15" customHeight="1" x14ac:dyDescent="0.15">
      <c r="A129" s="7" t="str">
        <f t="shared" si="6"/>
        <v>183:ピラゾレート</v>
      </c>
      <c r="B129" s="5" t="s">
        <v>555</v>
      </c>
      <c r="C129" s="6">
        <v>183</v>
      </c>
      <c r="D129" s="76"/>
      <c r="I129" s="7" t="str">
        <f t="shared" si="7"/>
        <v>183：ピラゾレート</v>
      </c>
      <c r="J129" s="5" t="s">
        <v>555</v>
      </c>
      <c r="K129" s="11"/>
      <c r="L129" s="6">
        <v>183</v>
      </c>
      <c r="N129" s="7" t="str">
        <f>J129</f>
        <v>ピラゾレート</v>
      </c>
    </row>
    <row r="130" spans="1:14" ht="15" customHeight="1" x14ac:dyDescent="0.15">
      <c r="A130" s="7" t="str">
        <f t="shared" si="6"/>
        <v>184:ジクロベニル又はＤＢＮ</v>
      </c>
      <c r="B130" s="5" t="s">
        <v>164</v>
      </c>
      <c r="C130" s="6">
        <v>184</v>
      </c>
      <c r="D130" s="76"/>
      <c r="I130" s="7" t="str">
        <f t="shared" si="7"/>
        <v>184：ジクロベニル又はＤＢＮ</v>
      </c>
      <c r="J130" s="5" t="s">
        <v>164</v>
      </c>
      <c r="K130" s="11"/>
      <c r="L130" s="6">
        <v>184</v>
      </c>
      <c r="N130" s="7" t="str">
        <f>J130</f>
        <v>ジクロベニル又はＤＢＮ</v>
      </c>
    </row>
    <row r="131" spans="1:14" ht="15" customHeight="1" x14ac:dyDescent="0.15">
      <c r="A131" s="7" t="str">
        <f t="shared" ref="A131:A194" si="8">C131 &amp;":" &amp;B131</f>
        <v>185:ＨＣＦＣ－２２５</v>
      </c>
      <c r="B131" s="5" t="s">
        <v>165</v>
      </c>
      <c r="C131" s="6">
        <v>185</v>
      </c>
      <c r="D131" s="76"/>
      <c r="I131" s="7" t="str">
        <f t="shared" si="7"/>
        <v>185：ＨＣＦＣ－２２５</v>
      </c>
      <c r="J131" s="5" t="s">
        <v>165</v>
      </c>
      <c r="K131" s="11"/>
      <c r="L131" s="6">
        <v>185</v>
      </c>
      <c r="N131" s="7" t="s">
        <v>314</v>
      </c>
    </row>
    <row r="132" spans="1:14" ht="15" customHeight="1" x14ac:dyDescent="0.15">
      <c r="A132" s="7" t="str">
        <f t="shared" si="8"/>
        <v>186:塩化メチレン</v>
      </c>
      <c r="B132" s="5" t="s">
        <v>166</v>
      </c>
      <c r="C132" s="6">
        <v>186</v>
      </c>
      <c r="D132" s="76"/>
      <c r="I132" s="7" t="str">
        <f t="shared" ref="I132:I195" si="9">L132&amp;"："&amp;J132</f>
        <v>186：塩化メチレン</v>
      </c>
      <c r="J132" s="5" t="s">
        <v>166</v>
      </c>
      <c r="K132" s="11"/>
      <c r="L132" s="6">
        <v>186</v>
      </c>
      <c r="N132" s="7" t="s">
        <v>156</v>
      </c>
    </row>
    <row r="133" spans="1:14" ht="15" customHeight="1" x14ac:dyDescent="0.15">
      <c r="A133" s="7" t="str">
        <f t="shared" si="8"/>
        <v>187:ジチアノン</v>
      </c>
      <c r="B133" s="5" t="s">
        <v>167</v>
      </c>
      <c r="C133" s="6">
        <v>187</v>
      </c>
      <c r="D133" s="76"/>
      <c r="I133" s="7" t="str">
        <f t="shared" si="9"/>
        <v>187：ジチアノン</v>
      </c>
      <c r="J133" s="5" t="s">
        <v>167</v>
      </c>
      <c r="K133" s="11"/>
      <c r="L133" s="6">
        <v>187</v>
      </c>
      <c r="N133" s="7" t="s">
        <v>157</v>
      </c>
    </row>
    <row r="134" spans="1:14" ht="15" customHeight="1" x14ac:dyDescent="0.15">
      <c r="A134" s="7" t="str">
        <f t="shared" si="8"/>
        <v>188:Ｎ，Ｎ－ジシクロヘキシルアミン</v>
      </c>
      <c r="B134" s="5" t="s">
        <v>556</v>
      </c>
      <c r="C134" s="6">
        <v>188</v>
      </c>
      <c r="D134" s="76"/>
      <c r="I134" s="7" t="str">
        <f t="shared" si="9"/>
        <v>188：Ｎ，Ｎ－ジシクロヘキシルアミン</v>
      </c>
      <c r="J134" s="5" t="s">
        <v>556</v>
      </c>
      <c r="K134" s="11"/>
      <c r="L134" s="6">
        <v>188</v>
      </c>
      <c r="N134" s="7" t="s">
        <v>158</v>
      </c>
    </row>
    <row r="135" spans="1:14" ht="15" customHeight="1" x14ac:dyDescent="0.15">
      <c r="A135" s="7" t="str">
        <f t="shared" si="8"/>
        <v>190:ジシクロペンタジエン</v>
      </c>
      <c r="B135" s="5" t="s">
        <v>374</v>
      </c>
      <c r="C135" s="6">
        <v>190</v>
      </c>
      <c r="D135" s="76"/>
      <c r="I135" s="7" t="str">
        <f t="shared" si="9"/>
        <v>190：ジシクロペンタジエン</v>
      </c>
      <c r="J135" s="5" t="s">
        <v>374</v>
      </c>
      <c r="K135" s="11"/>
      <c r="L135" s="6">
        <v>190</v>
      </c>
      <c r="N135" s="7" t="s">
        <v>159</v>
      </c>
    </row>
    <row r="136" spans="1:14" ht="15" customHeight="1" x14ac:dyDescent="0.15">
      <c r="A136" s="7" t="str">
        <f t="shared" si="8"/>
        <v>191:イソプロチオラン</v>
      </c>
      <c r="B136" s="5" t="s">
        <v>168</v>
      </c>
      <c r="C136" s="6">
        <v>191</v>
      </c>
      <c r="D136" s="76"/>
      <c r="I136" s="7" t="str">
        <f t="shared" si="9"/>
        <v>191：イソプロチオラン</v>
      </c>
      <c r="J136" s="5" t="s">
        <v>168</v>
      </c>
      <c r="K136" s="11"/>
      <c r="L136" s="6">
        <v>191</v>
      </c>
      <c r="N136" s="7" t="str">
        <f>J136</f>
        <v>イソプロチオラン</v>
      </c>
    </row>
    <row r="137" spans="1:14" ht="15" customHeight="1" x14ac:dyDescent="0.15">
      <c r="A137" s="7" t="str">
        <f t="shared" si="8"/>
        <v>195:プロチオホス</v>
      </c>
      <c r="B137" s="5" t="s">
        <v>174</v>
      </c>
      <c r="C137" s="6">
        <v>195</v>
      </c>
      <c r="D137" s="76"/>
      <c r="I137" s="7" t="str">
        <f t="shared" si="9"/>
        <v>195：プロチオホス</v>
      </c>
      <c r="J137" s="5" t="s">
        <v>174</v>
      </c>
      <c r="K137" s="11"/>
      <c r="L137" s="6">
        <v>195</v>
      </c>
      <c r="N137" s="7" t="str">
        <f>J137</f>
        <v>プロチオホス</v>
      </c>
    </row>
    <row r="138" spans="1:14" ht="15" customHeight="1" x14ac:dyDescent="0.15">
      <c r="A138" s="7" t="str">
        <f t="shared" si="8"/>
        <v>196:メチダチオン又はＤＭＴＰ</v>
      </c>
      <c r="B138" s="5" t="s">
        <v>175</v>
      </c>
      <c r="C138" s="6">
        <v>196</v>
      </c>
      <c r="D138" s="76"/>
      <c r="I138" s="7" t="str">
        <f t="shared" si="9"/>
        <v>196：メチダチオン又はＤＭＴＰ</v>
      </c>
      <c r="J138" s="5" t="s">
        <v>175</v>
      </c>
      <c r="K138" s="11"/>
      <c r="L138" s="6">
        <v>196</v>
      </c>
      <c r="N138" s="7" t="s">
        <v>160</v>
      </c>
    </row>
    <row r="139" spans="1:14" ht="15" customHeight="1" x14ac:dyDescent="0.15">
      <c r="A139" s="7" t="str">
        <f t="shared" si="8"/>
        <v>197:マラソン又はマラチオン</v>
      </c>
      <c r="B139" s="5" t="s">
        <v>176</v>
      </c>
      <c r="C139" s="6">
        <v>197</v>
      </c>
      <c r="D139" s="76"/>
      <c r="I139" s="7" t="str">
        <f t="shared" si="9"/>
        <v>197：マラソン又はマラチオン</v>
      </c>
      <c r="J139" s="5" t="s">
        <v>176</v>
      </c>
      <c r="K139" s="11"/>
      <c r="L139" s="6">
        <v>197</v>
      </c>
      <c r="N139" s="7" t="s">
        <v>161</v>
      </c>
    </row>
    <row r="140" spans="1:14" ht="15" customHeight="1" x14ac:dyDescent="0.15">
      <c r="A140" s="7" t="str">
        <f t="shared" si="8"/>
        <v>198:ジメトエート</v>
      </c>
      <c r="B140" s="5" t="s">
        <v>375</v>
      </c>
      <c r="C140" s="6">
        <v>198</v>
      </c>
      <c r="D140" s="76"/>
      <c r="I140" s="7" t="str">
        <f t="shared" si="9"/>
        <v>198：ジメトエート</v>
      </c>
      <c r="J140" s="5" t="s">
        <v>375</v>
      </c>
      <c r="K140" s="11"/>
      <c r="L140" s="6">
        <v>198</v>
      </c>
      <c r="N140" s="7" t="str">
        <f>J140</f>
        <v>ジメトエート</v>
      </c>
    </row>
    <row r="141" spans="1:14" ht="15" customHeight="1" x14ac:dyDescent="0.15">
      <c r="A141" s="7" t="str">
        <f t="shared" si="8"/>
        <v>199:ＣＩフルオレスセント２６０</v>
      </c>
      <c r="B141" s="5" t="s">
        <v>557</v>
      </c>
      <c r="C141" s="6">
        <v>199</v>
      </c>
      <c r="D141" s="76"/>
      <c r="I141" s="7" t="str">
        <f t="shared" si="9"/>
        <v>199：ＣＩフルオレスセント２６０</v>
      </c>
      <c r="J141" s="5" t="s">
        <v>557</v>
      </c>
      <c r="K141" s="11"/>
      <c r="L141" s="6">
        <v>199</v>
      </c>
      <c r="N141" s="7" t="str">
        <f>J141</f>
        <v>ＣＩフルオレスセント２６０</v>
      </c>
    </row>
    <row r="142" spans="1:14" ht="15" customHeight="1" x14ac:dyDescent="0.15">
      <c r="A142" s="7" t="str">
        <f t="shared" si="8"/>
        <v>200:ジニトロトルエン</v>
      </c>
      <c r="B142" s="5" t="s">
        <v>178</v>
      </c>
      <c r="C142" s="6">
        <v>200</v>
      </c>
      <c r="D142" s="76"/>
      <c r="I142" s="7" t="str">
        <f t="shared" si="9"/>
        <v>200：ジニトロトルエン</v>
      </c>
      <c r="J142" s="5" t="s">
        <v>178</v>
      </c>
      <c r="K142" s="11"/>
      <c r="L142" s="6">
        <v>200</v>
      </c>
      <c r="N142" s="7" t="str">
        <f>J142</f>
        <v>ジニトロトルエン</v>
      </c>
    </row>
    <row r="143" spans="1:14" ht="15" customHeight="1" x14ac:dyDescent="0.15">
      <c r="A143" s="7" t="str">
        <f t="shared" si="8"/>
        <v>201:２，４－ジニトロフェノール</v>
      </c>
      <c r="B143" s="5" t="s">
        <v>558</v>
      </c>
      <c r="C143" s="6">
        <v>201</v>
      </c>
      <c r="D143" s="76"/>
      <c r="I143" s="7" t="str">
        <f t="shared" si="9"/>
        <v>201：２，４－ジニトロフェノール</v>
      </c>
      <c r="J143" s="5" t="s">
        <v>558</v>
      </c>
      <c r="K143" s="11"/>
      <c r="L143" s="6">
        <v>201</v>
      </c>
      <c r="N143" s="7" t="s">
        <v>162</v>
      </c>
    </row>
    <row r="144" spans="1:14" ht="15" customHeight="1" x14ac:dyDescent="0.15">
      <c r="A144" s="7" t="str">
        <f t="shared" si="8"/>
        <v>203:ジフェニルアミン</v>
      </c>
      <c r="B144" s="5" t="s">
        <v>179</v>
      </c>
      <c r="C144" s="6">
        <v>203</v>
      </c>
      <c r="D144" s="76"/>
      <c r="I144" s="7" t="str">
        <f t="shared" si="9"/>
        <v>203：ジフェニルアミン</v>
      </c>
      <c r="J144" s="5" t="s">
        <v>179</v>
      </c>
      <c r="K144" s="11"/>
      <c r="L144" s="6">
        <v>203</v>
      </c>
      <c r="N144" s="7" t="s">
        <v>163</v>
      </c>
    </row>
    <row r="145" spans="1:14" ht="15" customHeight="1" x14ac:dyDescent="0.15">
      <c r="A145" s="7" t="str">
        <f t="shared" si="8"/>
        <v>206:カルボスルファン</v>
      </c>
      <c r="B145" s="5" t="s">
        <v>180</v>
      </c>
      <c r="C145" s="6">
        <v>206</v>
      </c>
      <c r="D145" s="76"/>
      <c r="I145" s="7" t="str">
        <f t="shared" si="9"/>
        <v>206：カルボスルファン</v>
      </c>
      <c r="J145" s="5" t="s">
        <v>180</v>
      </c>
      <c r="K145" s="11"/>
      <c r="L145" s="6">
        <v>206</v>
      </c>
      <c r="N145" s="7" t="s">
        <v>164</v>
      </c>
    </row>
    <row r="146" spans="1:14" ht="15" customHeight="1" x14ac:dyDescent="0.15">
      <c r="A146" s="7" t="str">
        <f t="shared" si="8"/>
        <v>207:２，６－ジ－ターシャリ－ブチル－４－クレゾール</v>
      </c>
      <c r="B146" s="5" t="s">
        <v>559</v>
      </c>
      <c r="C146" s="6">
        <v>207</v>
      </c>
      <c r="D146" s="76"/>
      <c r="I146" s="7" t="str">
        <f t="shared" si="9"/>
        <v>207：２，６－ジ－ターシャリ－ブチル－４－クレゾール</v>
      </c>
      <c r="J146" s="5" t="s">
        <v>559</v>
      </c>
      <c r="K146" s="11"/>
      <c r="L146" s="6">
        <v>207</v>
      </c>
      <c r="N146" s="7" t="s">
        <v>165</v>
      </c>
    </row>
    <row r="147" spans="1:14" ht="15" customHeight="1" x14ac:dyDescent="0.15">
      <c r="A147" s="7" t="str">
        <f t="shared" si="8"/>
        <v>209:ジブロモクロロメタン</v>
      </c>
      <c r="B147" s="5" t="s">
        <v>376</v>
      </c>
      <c r="C147" s="6">
        <v>209</v>
      </c>
      <c r="D147" s="76"/>
      <c r="I147" s="7" t="str">
        <f t="shared" si="9"/>
        <v>209：ジブロモクロロメタン</v>
      </c>
      <c r="J147" s="5" t="s">
        <v>376</v>
      </c>
      <c r="K147" s="11"/>
      <c r="L147" s="6">
        <v>209</v>
      </c>
      <c r="N147" s="7" t="s">
        <v>166</v>
      </c>
    </row>
    <row r="148" spans="1:14" ht="15" customHeight="1" x14ac:dyDescent="0.15">
      <c r="A148" s="7" t="str">
        <f t="shared" si="8"/>
        <v>210:２，２－ジブロモ－２－シアノアセトアミド</v>
      </c>
      <c r="B148" s="5" t="s">
        <v>560</v>
      </c>
      <c r="C148" s="6">
        <v>210</v>
      </c>
      <c r="D148" s="76"/>
      <c r="I148" s="7" t="str">
        <f t="shared" si="9"/>
        <v>210：２，２－ジブロモ－２－シアノアセトアミド</v>
      </c>
      <c r="J148" s="5" t="s">
        <v>560</v>
      </c>
      <c r="K148" s="11"/>
      <c r="L148" s="6">
        <v>210</v>
      </c>
      <c r="N148" s="7" t="s">
        <v>322</v>
      </c>
    </row>
    <row r="149" spans="1:14" ht="15" customHeight="1" x14ac:dyDescent="0.15">
      <c r="A149" s="7" t="str">
        <f t="shared" si="8"/>
        <v>211:ハロン－２４０２</v>
      </c>
      <c r="B149" s="5" t="s">
        <v>181</v>
      </c>
      <c r="C149" s="6">
        <v>211</v>
      </c>
      <c r="D149" s="76"/>
      <c r="I149" s="7" t="str">
        <f t="shared" si="9"/>
        <v>211：ハロン－２４０２</v>
      </c>
      <c r="J149" s="5" t="s">
        <v>181</v>
      </c>
      <c r="K149" s="11"/>
      <c r="L149" s="6">
        <v>211</v>
      </c>
      <c r="N149" s="7" t="s">
        <v>323</v>
      </c>
    </row>
    <row r="150" spans="1:14" ht="15" customHeight="1" x14ac:dyDescent="0.15">
      <c r="A150" s="7" t="str">
        <f t="shared" si="8"/>
        <v>212:アセフェート</v>
      </c>
      <c r="B150" s="5" t="s">
        <v>377</v>
      </c>
      <c r="C150" s="6">
        <v>212</v>
      </c>
      <c r="D150" s="76"/>
      <c r="I150" s="7" t="str">
        <f t="shared" si="9"/>
        <v>212：アセフェート</v>
      </c>
      <c r="J150" s="5" t="s">
        <v>377</v>
      </c>
      <c r="K150" s="11"/>
      <c r="L150" s="6">
        <v>212</v>
      </c>
      <c r="N150" s="7" t="s">
        <v>169</v>
      </c>
    </row>
    <row r="151" spans="1:14" ht="15" customHeight="1" x14ac:dyDescent="0.15">
      <c r="A151" s="7" t="str">
        <f t="shared" si="8"/>
        <v>213:Ｎ，Ｎ－ジメチルアセトアミド</v>
      </c>
      <c r="B151" s="5" t="s">
        <v>561</v>
      </c>
      <c r="C151" s="6">
        <v>213</v>
      </c>
      <c r="D151" s="76"/>
      <c r="I151" s="7" t="str">
        <f t="shared" si="9"/>
        <v>213：Ｎ，Ｎ－ジメチルアセトアミド</v>
      </c>
      <c r="J151" s="5" t="s">
        <v>561</v>
      </c>
      <c r="K151" s="11"/>
      <c r="L151" s="6">
        <v>213</v>
      </c>
      <c r="N151" s="7" t="s">
        <v>170</v>
      </c>
    </row>
    <row r="152" spans="1:14" ht="15" customHeight="1" x14ac:dyDescent="0.15">
      <c r="A152" s="7" t="str">
        <f t="shared" si="8"/>
        <v>217:チオシクラム</v>
      </c>
      <c r="B152" s="5" t="s">
        <v>378</v>
      </c>
      <c r="C152" s="6">
        <v>217</v>
      </c>
      <c r="D152" s="76"/>
      <c r="I152" s="7" t="str">
        <f t="shared" si="9"/>
        <v>217：チオシクラム</v>
      </c>
      <c r="J152" s="5" t="s">
        <v>378</v>
      </c>
      <c r="K152" s="11"/>
      <c r="L152" s="6">
        <v>217</v>
      </c>
      <c r="N152" s="7" t="s">
        <v>171</v>
      </c>
    </row>
    <row r="153" spans="1:14" ht="15" customHeight="1" x14ac:dyDescent="0.15">
      <c r="A153" s="7" t="str">
        <f t="shared" si="8"/>
        <v>218:ジメチルアミン</v>
      </c>
      <c r="B153" s="5" t="s">
        <v>379</v>
      </c>
      <c r="C153" s="6">
        <v>218</v>
      </c>
      <c r="D153" s="76"/>
      <c r="I153" s="7" t="str">
        <f t="shared" si="9"/>
        <v>218：ジメチルアミン</v>
      </c>
      <c r="J153" s="5" t="s">
        <v>379</v>
      </c>
      <c r="K153" s="11"/>
      <c r="L153" s="6">
        <v>218</v>
      </c>
      <c r="N153" s="7" t="s">
        <v>172</v>
      </c>
    </row>
    <row r="154" spans="1:14" ht="15" customHeight="1" x14ac:dyDescent="0.15">
      <c r="A154" s="7" t="str">
        <f t="shared" si="8"/>
        <v>219:ジメチルジスルフィド</v>
      </c>
      <c r="B154" s="5" t="s">
        <v>380</v>
      </c>
      <c r="C154" s="6">
        <v>219</v>
      </c>
      <c r="D154" s="76"/>
      <c r="I154" s="7" t="str">
        <f t="shared" si="9"/>
        <v>219：ジメチルジスルフィド</v>
      </c>
      <c r="J154" s="5" t="s">
        <v>380</v>
      </c>
      <c r="K154" s="11"/>
      <c r="L154" s="6">
        <v>219</v>
      </c>
      <c r="N154" s="7" t="s">
        <v>173</v>
      </c>
    </row>
    <row r="155" spans="1:14" ht="15" customHeight="1" x14ac:dyDescent="0.15">
      <c r="A155" s="7" t="str">
        <f t="shared" si="8"/>
        <v>221:ベンフラカルブ</v>
      </c>
      <c r="B155" s="5" t="s">
        <v>381</v>
      </c>
      <c r="C155" s="6">
        <v>221</v>
      </c>
      <c r="D155" s="76"/>
      <c r="I155" s="7" t="str">
        <f t="shared" si="9"/>
        <v>221：ベンフラカルブ</v>
      </c>
      <c r="J155" s="5" t="s">
        <v>381</v>
      </c>
      <c r="K155" s="11"/>
      <c r="L155" s="6">
        <v>221</v>
      </c>
      <c r="N155" s="7" t="s">
        <v>174</v>
      </c>
    </row>
    <row r="156" spans="1:14" ht="15" customHeight="1" x14ac:dyDescent="0.15">
      <c r="A156" s="7" t="str">
        <f t="shared" si="8"/>
        <v>223:Ｎ，Ｎ－ジメチルドデシルアミン</v>
      </c>
      <c r="B156" s="5" t="s">
        <v>562</v>
      </c>
      <c r="C156" s="6">
        <v>223</v>
      </c>
      <c r="D156" s="76"/>
      <c r="I156" s="7" t="str">
        <f t="shared" si="9"/>
        <v>223：Ｎ，Ｎ－ジメチルドデシルアミン</v>
      </c>
      <c r="J156" s="5" t="s">
        <v>562</v>
      </c>
      <c r="K156" s="11"/>
      <c r="L156" s="6">
        <v>223</v>
      </c>
      <c r="N156" s="7" t="s">
        <v>175</v>
      </c>
    </row>
    <row r="157" spans="1:14" ht="15" customHeight="1" x14ac:dyDescent="0.15">
      <c r="A157" s="7" t="str">
        <f t="shared" si="8"/>
        <v>224:Ｎ，Ｎ－ジメチルドデシルアミン＝Ｎ－オキシド</v>
      </c>
      <c r="B157" s="5" t="s">
        <v>563</v>
      </c>
      <c r="C157" s="6">
        <v>224</v>
      </c>
      <c r="D157" s="76"/>
      <c r="I157" s="7" t="str">
        <f t="shared" si="9"/>
        <v>224：Ｎ，Ｎ－ジメチルドデシルアミン＝Ｎ－オキシド</v>
      </c>
      <c r="J157" s="5" t="s">
        <v>563</v>
      </c>
      <c r="K157" s="11"/>
      <c r="L157" s="6">
        <v>224</v>
      </c>
      <c r="N157" s="7" t="s">
        <v>176</v>
      </c>
    </row>
    <row r="158" spans="1:14" ht="15" customHeight="1" x14ac:dyDescent="0.15">
      <c r="A158" s="7" t="str">
        <f t="shared" si="8"/>
        <v>225:トリクロルホン又はＤＥＰ</v>
      </c>
      <c r="B158" s="5" t="s">
        <v>564</v>
      </c>
      <c r="C158" s="6">
        <v>225</v>
      </c>
      <c r="D158" s="76"/>
      <c r="I158" s="7" t="str">
        <f t="shared" si="9"/>
        <v>225：トリクロルホン又はＤＥＰ</v>
      </c>
      <c r="J158" s="5" t="s">
        <v>564</v>
      </c>
      <c r="K158" s="11"/>
      <c r="L158" s="6">
        <v>225</v>
      </c>
      <c r="N158" s="7" t="s">
        <v>177</v>
      </c>
    </row>
    <row r="159" spans="1:14" ht="15" customHeight="1" x14ac:dyDescent="0.15">
      <c r="A159" s="7" t="str">
        <f t="shared" si="8"/>
        <v>227:パラコート又はパラコートジクロリド</v>
      </c>
      <c r="B159" s="5" t="s">
        <v>382</v>
      </c>
      <c r="C159" s="6">
        <v>227</v>
      </c>
      <c r="D159" s="76"/>
      <c r="I159" s="7" t="str">
        <f t="shared" si="9"/>
        <v>227：パラコート又はパラコートジクロリド</v>
      </c>
      <c r="J159" s="5" t="s">
        <v>382</v>
      </c>
      <c r="K159" s="11"/>
      <c r="L159" s="6">
        <v>227</v>
      </c>
      <c r="N159" s="7" t="str">
        <f>J159</f>
        <v>パラコート又はパラコートジクロリド</v>
      </c>
    </row>
    <row r="160" spans="1:14" ht="15" customHeight="1" x14ac:dyDescent="0.15">
      <c r="A160" s="7" t="str">
        <f t="shared" si="8"/>
        <v>229:チオファネートメチル</v>
      </c>
      <c r="B160" s="5" t="s">
        <v>383</v>
      </c>
      <c r="C160" s="6">
        <v>229</v>
      </c>
      <c r="D160" s="76"/>
      <c r="I160" s="7" t="str">
        <f t="shared" si="9"/>
        <v>229：チオファネートメチル</v>
      </c>
      <c r="J160" s="5" t="s">
        <v>383</v>
      </c>
      <c r="K160" s="11"/>
      <c r="L160" s="6">
        <v>229</v>
      </c>
      <c r="N160" s="7" t="str">
        <f>J160</f>
        <v>チオファネートメチル</v>
      </c>
    </row>
    <row r="161" spans="1:14" ht="15" customHeight="1" x14ac:dyDescent="0.15">
      <c r="A161" s="7" t="str">
        <f t="shared" si="8"/>
        <v>230:Ｎ－（１，３－ジメチルブチル）－Ｎ’－フェニル－パラ－フェニレンジアミン</v>
      </c>
      <c r="B161" s="5" t="s">
        <v>565</v>
      </c>
      <c r="C161" s="6">
        <v>230</v>
      </c>
      <c r="D161" s="76"/>
      <c r="I161" s="7" t="str">
        <f t="shared" si="9"/>
        <v>230：Ｎ－（１，３－ジメチルブチル）－Ｎ’－フェニル－パラ－フェニレンジアミン</v>
      </c>
      <c r="J161" s="5" t="s">
        <v>565</v>
      </c>
      <c r="K161" s="11"/>
      <c r="L161" s="6">
        <v>230</v>
      </c>
      <c r="N161" s="7" t="str">
        <f>J161</f>
        <v>Ｎ－（１，３－ジメチルブチル）－Ｎ’－フェニル－パラ－フェニレンジアミン</v>
      </c>
    </row>
    <row r="162" spans="1:14" ht="15" customHeight="1" x14ac:dyDescent="0.15">
      <c r="A162" s="7" t="str">
        <f t="shared" si="8"/>
        <v>232:Ｎ，Ｎ－ジメチルホルムアミド</v>
      </c>
      <c r="B162" s="13" t="s">
        <v>566</v>
      </c>
      <c r="C162" s="6">
        <v>232</v>
      </c>
      <c r="D162" s="76"/>
      <c r="I162" s="7" t="str">
        <f t="shared" si="9"/>
        <v>232：Ｎ，Ｎ－ジメチルホルムアミド</v>
      </c>
      <c r="J162" s="13" t="s">
        <v>566</v>
      </c>
      <c r="K162" s="11"/>
      <c r="L162" s="6">
        <v>232</v>
      </c>
      <c r="N162" s="7" t="str">
        <f>J162</f>
        <v>Ｎ，Ｎ－ジメチルホルムアミド</v>
      </c>
    </row>
    <row r="163" spans="1:14" ht="15" customHeight="1" x14ac:dyDescent="0.15">
      <c r="A163" s="7" t="str">
        <f t="shared" si="8"/>
        <v>233:フェントエート又はＰＡＰ</v>
      </c>
      <c r="B163" s="5" t="s">
        <v>567</v>
      </c>
      <c r="C163" s="6">
        <v>233</v>
      </c>
      <c r="D163" s="76"/>
      <c r="I163" s="7" t="str">
        <f t="shared" si="9"/>
        <v>233：フェントエート又はＰＡＰ</v>
      </c>
      <c r="J163" s="5" t="s">
        <v>567</v>
      </c>
      <c r="K163" s="11"/>
      <c r="L163" s="6">
        <v>233</v>
      </c>
      <c r="N163" s="7" t="s">
        <v>180</v>
      </c>
    </row>
    <row r="164" spans="1:14" ht="15" customHeight="1" x14ac:dyDescent="0.15">
      <c r="A164" s="7" t="str">
        <f t="shared" si="8"/>
        <v>236:アイオキシニル</v>
      </c>
      <c r="B164" s="5" t="s">
        <v>188</v>
      </c>
      <c r="C164" s="6">
        <v>236</v>
      </c>
      <c r="D164" s="76"/>
      <c r="I164" s="7" t="str">
        <f t="shared" si="9"/>
        <v>236：アイオキシニル</v>
      </c>
      <c r="J164" s="5" t="s">
        <v>188</v>
      </c>
      <c r="K164" s="11"/>
      <c r="L164" s="6">
        <v>236</v>
      </c>
      <c r="N164" s="7" t="s">
        <v>181</v>
      </c>
    </row>
    <row r="165" spans="1:14" ht="15" customHeight="1" x14ac:dyDescent="0.15">
      <c r="A165" s="7" t="str">
        <f t="shared" si="8"/>
        <v>237:水銀及びその化合物</v>
      </c>
      <c r="B165" s="5" t="s">
        <v>189</v>
      </c>
      <c r="C165" s="6">
        <v>237</v>
      </c>
      <c r="D165" s="76"/>
      <c r="I165" s="7" t="str">
        <f t="shared" si="9"/>
        <v>237：水銀及びその化合物</v>
      </c>
      <c r="J165" s="5" t="s">
        <v>189</v>
      </c>
      <c r="K165" s="11"/>
      <c r="L165" s="6">
        <v>237</v>
      </c>
      <c r="N165" s="7" t="str">
        <f>J165</f>
        <v>水銀及びその化合物</v>
      </c>
    </row>
    <row r="166" spans="1:14" ht="15" customHeight="1" x14ac:dyDescent="0.15">
      <c r="A166" s="7" t="str">
        <f t="shared" si="8"/>
        <v>238:水素化テルフェニル</v>
      </c>
      <c r="B166" s="5" t="s">
        <v>384</v>
      </c>
      <c r="C166" s="6">
        <v>238</v>
      </c>
      <c r="D166" s="76"/>
      <c r="I166" s="7" t="str">
        <f t="shared" si="9"/>
        <v>238：水素化テルフェニル</v>
      </c>
      <c r="J166" s="5" t="s">
        <v>384</v>
      </c>
      <c r="K166" s="11"/>
      <c r="L166" s="6">
        <v>238</v>
      </c>
      <c r="N166" s="7" t="str">
        <f>J166</f>
        <v>水素化テルフェニル</v>
      </c>
    </row>
    <row r="167" spans="1:14" ht="15" customHeight="1" x14ac:dyDescent="0.15">
      <c r="A167" s="7" t="str">
        <f t="shared" si="8"/>
        <v>240:スチレン</v>
      </c>
      <c r="B167" s="5" t="s">
        <v>190</v>
      </c>
      <c r="C167" s="6">
        <v>240</v>
      </c>
      <c r="D167" s="76"/>
      <c r="I167" s="7" t="str">
        <f t="shared" si="9"/>
        <v>240：スチレン</v>
      </c>
      <c r="J167" s="5" t="s">
        <v>190</v>
      </c>
      <c r="K167" s="11"/>
      <c r="L167" s="6">
        <v>240</v>
      </c>
      <c r="N167" s="7" t="s">
        <v>182</v>
      </c>
    </row>
    <row r="168" spans="1:14" ht="15" customHeight="1" x14ac:dyDescent="0.15">
      <c r="A168" s="7" t="str">
        <f t="shared" si="8"/>
        <v>242:セレン及びその化合物</v>
      </c>
      <c r="B168" s="5" t="s">
        <v>191</v>
      </c>
      <c r="C168" s="6">
        <v>242</v>
      </c>
      <c r="D168" s="76"/>
      <c r="I168" s="7" t="str">
        <f t="shared" si="9"/>
        <v>242：セレン及びその化合物</v>
      </c>
      <c r="J168" s="5" t="s">
        <v>191</v>
      </c>
      <c r="K168" s="11"/>
      <c r="L168" s="6">
        <v>242</v>
      </c>
      <c r="N168" s="7" t="str">
        <f>J168</f>
        <v>セレン及びその化合物</v>
      </c>
    </row>
    <row r="169" spans="1:14" ht="15" customHeight="1" x14ac:dyDescent="0.15">
      <c r="A169" s="7" t="str">
        <f t="shared" si="8"/>
        <v>243:ダイオキシン類</v>
      </c>
      <c r="B169" s="5" t="s">
        <v>192</v>
      </c>
      <c r="C169" s="6">
        <v>243</v>
      </c>
      <c r="D169" s="76" t="s">
        <v>311</v>
      </c>
      <c r="I169" s="7" t="str">
        <f t="shared" si="9"/>
        <v>243：ダイオキシン類</v>
      </c>
      <c r="J169" s="5" t="s">
        <v>192</v>
      </c>
      <c r="K169" s="11"/>
      <c r="L169" s="6">
        <v>243</v>
      </c>
      <c r="N169" s="7" t="s">
        <v>183</v>
      </c>
    </row>
    <row r="170" spans="1:14" ht="15" customHeight="1" x14ac:dyDescent="0.15">
      <c r="A170" s="7" t="str">
        <f t="shared" si="8"/>
        <v>244:ダゾメット</v>
      </c>
      <c r="B170" s="5" t="s">
        <v>193</v>
      </c>
      <c r="C170" s="6">
        <v>244</v>
      </c>
      <c r="D170" s="76"/>
      <c r="I170" s="7" t="str">
        <f t="shared" si="9"/>
        <v>244：ダゾメット</v>
      </c>
      <c r="J170" s="5" t="s">
        <v>193</v>
      </c>
      <c r="K170" s="11"/>
      <c r="L170" s="6">
        <v>244</v>
      </c>
      <c r="N170" s="7" t="str">
        <f>J170</f>
        <v>ダゾメット</v>
      </c>
    </row>
    <row r="171" spans="1:14" ht="15" customHeight="1" x14ac:dyDescent="0.15">
      <c r="A171" s="7" t="str">
        <f t="shared" si="8"/>
        <v>245:チオ尿素</v>
      </c>
      <c r="B171" s="5" t="s">
        <v>194</v>
      </c>
      <c r="C171" s="6">
        <v>245</v>
      </c>
      <c r="D171" s="76"/>
      <c r="I171" s="7" t="str">
        <f t="shared" si="9"/>
        <v>245：チオ尿素</v>
      </c>
      <c r="J171" s="5" t="s">
        <v>194</v>
      </c>
      <c r="K171" s="11"/>
      <c r="L171" s="6">
        <v>245</v>
      </c>
      <c r="N171" s="7" t="s">
        <v>184</v>
      </c>
    </row>
    <row r="172" spans="1:14" ht="15" customHeight="1" x14ac:dyDescent="0.15">
      <c r="A172" s="7" t="str">
        <f t="shared" si="8"/>
        <v>248:ダイアジノン</v>
      </c>
      <c r="B172" s="5" t="s">
        <v>197</v>
      </c>
      <c r="C172" s="6">
        <v>248</v>
      </c>
      <c r="D172" s="76"/>
      <c r="I172" s="7" t="str">
        <f t="shared" si="9"/>
        <v>248：ダイアジノン</v>
      </c>
      <c r="J172" s="5" t="s">
        <v>197</v>
      </c>
      <c r="K172" s="11"/>
      <c r="L172" s="6">
        <v>248</v>
      </c>
      <c r="N172" s="7" t="s">
        <v>185</v>
      </c>
    </row>
    <row r="173" spans="1:14" ht="15" customHeight="1" x14ac:dyDescent="0.15">
      <c r="A173" s="7" t="str">
        <f t="shared" si="8"/>
        <v>249:クロルピリホス</v>
      </c>
      <c r="B173" s="5" t="s">
        <v>200</v>
      </c>
      <c r="C173" s="6">
        <v>249</v>
      </c>
      <c r="D173" s="76"/>
      <c r="I173" s="7" t="str">
        <f t="shared" si="9"/>
        <v>249：クロルピリホス</v>
      </c>
      <c r="J173" s="5" t="s">
        <v>200</v>
      </c>
      <c r="K173" s="11"/>
      <c r="L173" s="6">
        <v>249</v>
      </c>
      <c r="N173" s="7" t="s">
        <v>186</v>
      </c>
    </row>
    <row r="174" spans="1:14" ht="15" customHeight="1" x14ac:dyDescent="0.15">
      <c r="A174" s="7" t="str">
        <f t="shared" si="8"/>
        <v>250:イソキサチオン</v>
      </c>
      <c r="B174" s="5" t="s">
        <v>201</v>
      </c>
      <c r="C174" s="6">
        <v>250</v>
      </c>
      <c r="D174" s="76"/>
      <c r="I174" s="7" t="str">
        <f t="shared" si="9"/>
        <v>250：イソキサチオン</v>
      </c>
      <c r="J174" s="5" t="s">
        <v>201</v>
      </c>
      <c r="K174" s="11"/>
      <c r="L174" s="6">
        <v>250</v>
      </c>
      <c r="N174" s="7" t="str">
        <f>J174</f>
        <v>イソキサチオン</v>
      </c>
    </row>
    <row r="175" spans="1:14" ht="15" customHeight="1" x14ac:dyDescent="0.15">
      <c r="A175" s="7" t="str">
        <f t="shared" si="8"/>
        <v>251:フェニトロチオン又はＭＥＰ</v>
      </c>
      <c r="B175" s="5" t="s">
        <v>315</v>
      </c>
      <c r="C175" s="6">
        <v>251</v>
      </c>
      <c r="D175" s="76"/>
      <c r="I175" s="7" t="str">
        <f t="shared" si="9"/>
        <v>251：フェニトロチオン又はＭＥＰ</v>
      </c>
      <c r="J175" s="5" t="s">
        <v>315</v>
      </c>
      <c r="K175" s="11"/>
      <c r="L175" s="6">
        <v>251</v>
      </c>
      <c r="N175" s="7" t="s">
        <v>187</v>
      </c>
    </row>
    <row r="176" spans="1:14" ht="15" customHeight="1" x14ac:dyDescent="0.15">
      <c r="A176" s="7" t="str">
        <f t="shared" si="8"/>
        <v>252:フェンチオン又はＭＰＰ</v>
      </c>
      <c r="B176" s="5" t="s">
        <v>204</v>
      </c>
      <c r="C176" s="6">
        <v>252</v>
      </c>
      <c r="D176" s="76"/>
      <c r="I176" s="7" t="str">
        <f t="shared" si="9"/>
        <v>252：フェンチオン又はＭＰＰ</v>
      </c>
      <c r="J176" s="5" t="s">
        <v>204</v>
      </c>
      <c r="K176" s="11"/>
      <c r="L176" s="6">
        <v>252</v>
      </c>
      <c r="N176" s="7" t="s">
        <v>188</v>
      </c>
    </row>
    <row r="177" spans="1:14" ht="15" customHeight="1" x14ac:dyDescent="0.15">
      <c r="A177" s="7" t="str">
        <f t="shared" si="8"/>
        <v>254:イプロベンホス又はＩＢＰ</v>
      </c>
      <c r="B177" s="5" t="s">
        <v>206</v>
      </c>
      <c r="C177" s="6">
        <v>254</v>
      </c>
      <c r="D177" s="76"/>
      <c r="I177" s="7" t="str">
        <f t="shared" si="9"/>
        <v>254：イプロベンホス又はＩＢＰ</v>
      </c>
      <c r="J177" s="5" t="s">
        <v>206</v>
      </c>
      <c r="K177" s="11"/>
      <c r="L177" s="6">
        <v>254</v>
      </c>
      <c r="N177" s="7" t="str">
        <f>J177</f>
        <v>イプロベンホス又はＩＢＰ</v>
      </c>
    </row>
    <row r="178" spans="1:14" ht="15" customHeight="1" x14ac:dyDescent="0.15">
      <c r="A178" s="7" t="str">
        <f t="shared" si="8"/>
        <v>255:デカブロモジフェニルエーテル</v>
      </c>
      <c r="B178" s="5" t="s">
        <v>385</v>
      </c>
      <c r="C178" s="6">
        <v>255</v>
      </c>
      <c r="D178" s="76"/>
      <c r="I178" s="7" t="str">
        <f t="shared" si="9"/>
        <v>255：デカブロモジフェニルエーテル</v>
      </c>
      <c r="J178" s="5" t="s">
        <v>385</v>
      </c>
      <c r="K178" s="11"/>
      <c r="L178" s="6">
        <v>255</v>
      </c>
      <c r="N178" s="7" t="str">
        <f>J178</f>
        <v>デカブロモジフェニルエーテル</v>
      </c>
    </row>
    <row r="179" spans="1:14" ht="15" customHeight="1" x14ac:dyDescent="0.15">
      <c r="A179" s="7" t="str">
        <f t="shared" si="8"/>
        <v>257:デカノール</v>
      </c>
      <c r="B179" s="5" t="s">
        <v>386</v>
      </c>
      <c r="C179" s="6">
        <v>257</v>
      </c>
      <c r="D179" s="76"/>
      <c r="I179" s="7" t="str">
        <f t="shared" si="9"/>
        <v>257：デカノール</v>
      </c>
      <c r="J179" s="5" t="s">
        <v>386</v>
      </c>
      <c r="K179" s="11"/>
      <c r="L179" s="6">
        <v>257</v>
      </c>
      <c r="N179" s="7" t="str">
        <f>J179</f>
        <v>デカノール</v>
      </c>
    </row>
    <row r="180" spans="1:14" ht="15" customHeight="1" x14ac:dyDescent="0.15">
      <c r="A180" s="7" t="str">
        <f t="shared" si="8"/>
        <v>258:ヘキサメチレンテトラミン</v>
      </c>
      <c r="B180" s="5" t="s">
        <v>207</v>
      </c>
      <c r="C180" s="6">
        <v>258</v>
      </c>
      <c r="D180" s="76"/>
      <c r="I180" s="7" t="str">
        <f t="shared" si="9"/>
        <v>258：ヘキサメチレンテトラミン</v>
      </c>
      <c r="J180" s="5" t="s">
        <v>207</v>
      </c>
      <c r="K180" s="11"/>
      <c r="L180" s="6">
        <v>258</v>
      </c>
      <c r="N180" s="7" t="str">
        <f>J180</f>
        <v>ヘキサメチレンテトラミン</v>
      </c>
    </row>
    <row r="181" spans="1:14" ht="15" customHeight="1" x14ac:dyDescent="0.15">
      <c r="A181" s="7" t="str">
        <f t="shared" si="8"/>
        <v>259:ジスルフィラム</v>
      </c>
      <c r="B181" s="5" t="s">
        <v>387</v>
      </c>
      <c r="C181" s="6">
        <v>259</v>
      </c>
      <c r="D181" s="76"/>
      <c r="I181" s="7" t="str">
        <f t="shared" si="9"/>
        <v>259：ジスルフィラム</v>
      </c>
      <c r="J181" s="5" t="s">
        <v>387</v>
      </c>
      <c r="K181" s="11"/>
      <c r="L181" s="6">
        <v>259</v>
      </c>
      <c r="N181" s="7" t="str">
        <f>J181</f>
        <v>ジスルフィラム</v>
      </c>
    </row>
    <row r="182" spans="1:14" ht="15" customHeight="1" x14ac:dyDescent="0.15">
      <c r="A182" s="7" t="str">
        <f t="shared" si="8"/>
        <v>260:クロロタロニル又はＴＰＮ</v>
      </c>
      <c r="B182" s="5" t="s">
        <v>208</v>
      </c>
      <c r="C182" s="6">
        <v>260</v>
      </c>
      <c r="D182" s="76"/>
      <c r="I182" s="7" t="str">
        <f t="shared" si="9"/>
        <v>260：クロロタロニル又はＴＰＮ</v>
      </c>
      <c r="J182" s="5" t="s">
        <v>208</v>
      </c>
      <c r="K182" s="11"/>
      <c r="L182" s="6">
        <v>260</v>
      </c>
      <c r="N182" s="7" t="s">
        <v>193</v>
      </c>
    </row>
    <row r="183" spans="1:14" ht="15" customHeight="1" x14ac:dyDescent="0.15">
      <c r="A183" s="7" t="str">
        <f t="shared" si="8"/>
        <v>261:フサライド</v>
      </c>
      <c r="B183" s="5" t="s">
        <v>388</v>
      </c>
      <c r="C183" s="6">
        <v>261</v>
      </c>
      <c r="D183" s="76"/>
      <c r="I183" s="7" t="str">
        <f t="shared" si="9"/>
        <v>261：フサライド</v>
      </c>
      <c r="J183" s="5" t="s">
        <v>388</v>
      </c>
      <c r="K183" s="11"/>
      <c r="L183" s="6">
        <v>261</v>
      </c>
      <c r="N183" s="7" t="str">
        <f>J183</f>
        <v>フサライド</v>
      </c>
    </row>
    <row r="184" spans="1:14" ht="15" customHeight="1" x14ac:dyDescent="0.15">
      <c r="A184" s="7" t="str">
        <f t="shared" si="8"/>
        <v>262:テトラクロロエチレン</v>
      </c>
      <c r="B184" s="5" t="s">
        <v>209</v>
      </c>
      <c r="C184" s="6">
        <v>262</v>
      </c>
      <c r="D184" s="76"/>
      <c r="I184" s="7" t="str">
        <f t="shared" si="9"/>
        <v>262：テトラクロロエチレン</v>
      </c>
      <c r="J184" s="5" t="s">
        <v>209</v>
      </c>
      <c r="K184" s="11"/>
      <c r="L184" s="6">
        <v>262</v>
      </c>
      <c r="N184" s="7" t="str">
        <f>J184</f>
        <v>テトラクロロエチレン</v>
      </c>
    </row>
    <row r="185" spans="1:14" ht="15" customHeight="1" x14ac:dyDescent="0.15">
      <c r="A185" s="7" t="str">
        <f t="shared" si="8"/>
        <v>265:テトラヒドロメチル無水フタル酸</v>
      </c>
      <c r="B185" s="5" t="s">
        <v>211</v>
      </c>
      <c r="C185" s="6">
        <v>265</v>
      </c>
      <c r="D185" s="76"/>
      <c r="I185" s="7" t="str">
        <f t="shared" si="9"/>
        <v>265：テトラヒドロメチル無水フタル酸</v>
      </c>
      <c r="J185" s="5" t="s">
        <v>211</v>
      </c>
      <c r="K185" s="11"/>
      <c r="L185" s="6">
        <v>265</v>
      </c>
      <c r="N185" s="7" t="s">
        <v>195</v>
      </c>
    </row>
    <row r="186" spans="1:14" ht="15" customHeight="1" x14ac:dyDescent="0.15">
      <c r="A186" s="7" t="str">
        <f t="shared" si="8"/>
        <v>266:テフルトリン</v>
      </c>
      <c r="B186" s="5" t="s">
        <v>389</v>
      </c>
      <c r="C186" s="6">
        <v>266</v>
      </c>
      <c r="D186" s="76"/>
      <c r="I186" s="7" t="str">
        <f t="shared" si="9"/>
        <v>266：テフルトリン</v>
      </c>
      <c r="J186" s="5" t="s">
        <v>389</v>
      </c>
      <c r="K186" s="11"/>
      <c r="L186" s="6">
        <v>266</v>
      </c>
      <c r="N186" s="7" t="s">
        <v>196</v>
      </c>
    </row>
    <row r="187" spans="1:14" ht="15" customHeight="1" x14ac:dyDescent="0.15">
      <c r="A187" s="7" t="str">
        <f t="shared" si="8"/>
        <v>267:チオジカルブ</v>
      </c>
      <c r="B187" s="5" t="s">
        <v>390</v>
      </c>
      <c r="C187" s="6">
        <v>267</v>
      </c>
      <c r="D187" s="76"/>
      <c r="I187" s="7" t="str">
        <f t="shared" si="9"/>
        <v>267：チオジカルブ</v>
      </c>
      <c r="J187" s="5" t="s">
        <v>390</v>
      </c>
      <c r="K187" s="11"/>
      <c r="L187" s="6">
        <v>267</v>
      </c>
      <c r="N187" s="7" t="s">
        <v>197</v>
      </c>
    </row>
    <row r="188" spans="1:14" ht="15" customHeight="1" x14ac:dyDescent="0.15">
      <c r="A188" s="7" t="str">
        <f t="shared" si="8"/>
        <v>268:チウラム又はチラム</v>
      </c>
      <c r="B188" s="5" t="s">
        <v>316</v>
      </c>
      <c r="C188" s="6">
        <v>268</v>
      </c>
      <c r="D188" s="76"/>
      <c r="I188" s="7" t="str">
        <f t="shared" si="9"/>
        <v>268：チウラム又はチラム</v>
      </c>
      <c r="J188" s="5" t="s">
        <v>316</v>
      </c>
      <c r="K188" s="11"/>
      <c r="L188" s="6">
        <v>268</v>
      </c>
      <c r="N188" s="7" t="s">
        <v>198</v>
      </c>
    </row>
    <row r="189" spans="1:14" ht="15" customHeight="1" x14ac:dyDescent="0.15">
      <c r="A189" s="7" t="str">
        <f t="shared" si="8"/>
        <v>270:テレフタル酸</v>
      </c>
      <c r="B189" s="5" t="s">
        <v>212</v>
      </c>
      <c r="C189" s="6">
        <v>270</v>
      </c>
      <c r="D189" s="76"/>
      <c r="I189" s="7" t="str">
        <f t="shared" si="9"/>
        <v>270：テレフタル酸</v>
      </c>
      <c r="J189" s="5" t="s">
        <v>212</v>
      </c>
      <c r="K189" s="11"/>
      <c r="L189" s="6">
        <v>270</v>
      </c>
      <c r="N189" s="7" t="s">
        <v>199</v>
      </c>
    </row>
    <row r="190" spans="1:14" ht="15" customHeight="1" x14ac:dyDescent="0.15">
      <c r="A190" s="7" t="str">
        <f t="shared" si="8"/>
        <v>271:テレフタル酸ジメチル</v>
      </c>
      <c r="B190" s="5" t="s">
        <v>213</v>
      </c>
      <c r="C190" s="6">
        <v>271</v>
      </c>
      <c r="D190" s="76"/>
      <c r="I190" s="7" t="str">
        <f t="shared" si="9"/>
        <v>271：テレフタル酸ジメチル</v>
      </c>
      <c r="J190" s="5" t="s">
        <v>213</v>
      </c>
      <c r="K190" s="11"/>
      <c r="L190" s="6">
        <v>271</v>
      </c>
      <c r="N190" s="7" t="s">
        <v>200</v>
      </c>
    </row>
    <row r="191" spans="1:14" ht="15" customHeight="1" x14ac:dyDescent="0.15">
      <c r="A191" s="7" t="str">
        <f t="shared" si="8"/>
        <v>272:銅水溶性塩（錯塩を除く。）</v>
      </c>
      <c r="B191" s="5" t="s">
        <v>568</v>
      </c>
      <c r="C191" s="6">
        <v>272</v>
      </c>
      <c r="D191" s="76"/>
      <c r="I191" s="7" t="str">
        <f t="shared" si="9"/>
        <v>272：銅水溶性塩（錯塩を除く。）</v>
      </c>
      <c r="J191" s="5" t="s">
        <v>568</v>
      </c>
      <c r="K191" s="11"/>
      <c r="L191" s="6">
        <v>272</v>
      </c>
      <c r="N191" s="7" t="s">
        <v>201</v>
      </c>
    </row>
    <row r="192" spans="1:14" ht="15" customHeight="1" x14ac:dyDescent="0.15">
      <c r="A192" s="7" t="str">
        <f t="shared" si="8"/>
        <v>273:ノルマル－ドデシルアルコール</v>
      </c>
      <c r="B192" s="5" t="s">
        <v>569</v>
      </c>
      <c r="C192" s="6">
        <v>273</v>
      </c>
      <c r="D192" s="76"/>
      <c r="I192" s="7" t="str">
        <f t="shared" si="9"/>
        <v>273：ノルマル－ドデシルアルコール</v>
      </c>
      <c r="J192" s="5" t="s">
        <v>569</v>
      </c>
      <c r="K192" s="11"/>
      <c r="L192" s="6">
        <v>273</v>
      </c>
      <c r="N192" s="7" t="s">
        <v>202</v>
      </c>
    </row>
    <row r="193" spans="1:14" ht="15" customHeight="1" x14ac:dyDescent="0.15">
      <c r="A193" s="7" t="str">
        <f t="shared" si="8"/>
        <v>275:ドデシル硫酸ナトリウム</v>
      </c>
      <c r="B193" s="5" t="s">
        <v>391</v>
      </c>
      <c r="C193" s="6">
        <v>275</v>
      </c>
      <c r="D193" s="76"/>
      <c r="I193" s="7" t="str">
        <f t="shared" si="9"/>
        <v>275：ドデシル硫酸ナトリウム</v>
      </c>
      <c r="J193" s="5" t="s">
        <v>391</v>
      </c>
      <c r="K193" s="11"/>
      <c r="L193" s="6">
        <v>275</v>
      </c>
      <c r="N193" s="7" t="s">
        <v>203</v>
      </c>
    </row>
    <row r="194" spans="1:14" ht="15" customHeight="1" x14ac:dyDescent="0.15">
      <c r="A194" s="7" t="str">
        <f t="shared" si="8"/>
        <v>277:トリエチルアミン</v>
      </c>
      <c r="B194" s="5" t="s">
        <v>392</v>
      </c>
      <c r="C194" s="6">
        <v>277</v>
      </c>
      <c r="D194" s="76"/>
      <c r="I194" s="7" t="str">
        <f t="shared" si="9"/>
        <v>277：トリエチルアミン</v>
      </c>
      <c r="J194" s="5" t="s">
        <v>392</v>
      </c>
      <c r="K194" s="11"/>
      <c r="L194" s="6">
        <v>277</v>
      </c>
      <c r="N194" s="7" t="s">
        <v>315</v>
      </c>
    </row>
    <row r="195" spans="1:14" ht="15" customHeight="1" x14ac:dyDescent="0.15">
      <c r="A195" s="7" t="str">
        <f t="shared" ref="A195:A258" si="10">C195 &amp;":" &amp;B195</f>
        <v>279:１，１，１－トリクロロエタン</v>
      </c>
      <c r="B195" s="5" t="s">
        <v>570</v>
      </c>
      <c r="C195" s="6">
        <v>279</v>
      </c>
      <c r="D195" s="76"/>
      <c r="I195" s="7" t="str">
        <f t="shared" si="9"/>
        <v>279：１，１，１－トリクロロエタン</v>
      </c>
      <c r="J195" s="5" t="s">
        <v>570</v>
      </c>
      <c r="K195" s="11"/>
      <c r="L195" s="6">
        <v>279</v>
      </c>
      <c r="N195" s="7" t="s">
        <v>204</v>
      </c>
    </row>
    <row r="196" spans="1:14" ht="15" customHeight="1" x14ac:dyDescent="0.15">
      <c r="A196" s="7" t="str">
        <f t="shared" si="10"/>
        <v>280:１，１，２－トリクロロエタン</v>
      </c>
      <c r="B196" s="5" t="s">
        <v>571</v>
      </c>
      <c r="C196" s="6">
        <v>280</v>
      </c>
      <c r="D196" s="76"/>
      <c r="I196" s="7" t="str">
        <f t="shared" ref="I196:I259" si="11">L196&amp;"："&amp;J196</f>
        <v>280：１，１，２－トリクロロエタン</v>
      </c>
      <c r="J196" s="5" t="s">
        <v>571</v>
      </c>
      <c r="K196" s="11"/>
      <c r="L196" s="6">
        <v>280</v>
      </c>
      <c r="N196" s="7" t="s">
        <v>205</v>
      </c>
    </row>
    <row r="197" spans="1:14" ht="15" customHeight="1" x14ac:dyDescent="0.15">
      <c r="A197" s="7" t="str">
        <f t="shared" si="10"/>
        <v>281:トリクロロエチレン</v>
      </c>
      <c r="B197" s="5" t="s">
        <v>214</v>
      </c>
      <c r="C197" s="6">
        <v>281</v>
      </c>
      <c r="D197" s="76" t="s">
        <v>311</v>
      </c>
      <c r="I197" s="7" t="str">
        <f t="shared" si="11"/>
        <v>281：トリクロロエチレン</v>
      </c>
      <c r="J197" s="5" t="s">
        <v>214</v>
      </c>
      <c r="K197" s="11"/>
      <c r="L197" s="6">
        <v>281</v>
      </c>
      <c r="N197" s="7" t="s">
        <v>324</v>
      </c>
    </row>
    <row r="198" spans="1:14" ht="15" customHeight="1" x14ac:dyDescent="0.15">
      <c r="A198" s="7" t="str">
        <f t="shared" si="10"/>
        <v>284:ＣＦＣ－１１３</v>
      </c>
      <c r="B198" s="5" t="s">
        <v>215</v>
      </c>
      <c r="C198" s="6">
        <v>284</v>
      </c>
      <c r="D198" s="76"/>
      <c r="I198" s="7" t="str">
        <f t="shared" si="11"/>
        <v>284：ＣＦＣ－１１３</v>
      </c>
      <c r="J198" s="5" t="s">
        <v>215</v>
      </c>
      <c r="K198" s="11"/>
      <c r="L198" s="6">
        <v>284</v>
      </c>
      <c r="N198" s="7" t="s">
        <v>206</v>
      </c>
    </row>
    <row r="199" spans="1:14" ht="15" customHeight="1" x14ac:dyDescent="0.15">
      <c r="A199" s="7" t="str">
        <f t="shared" si="10"/>
        <v>285:クロロピクリン</v>
      </c>
      <c r="B199" s="5" t="s">
        <v>216</v>
      </c>
      <c r="C199" s="6">
        <v>285</v>
      </c>
      <c r="D199" s="76"/>
      <c r="I199" s="7" t="str">
        <f t="shared" si="11"/>
        <v>285：クロロピクリン</v>
      </c>
      <c r="J199" s="5" t="s">
        <v>216</v>
      </c>
      <c r="K199" s="11"/>
      <c r="L199" s="6">
        <v>285</v>
      </c>
      <c r="N199" s="7" t="str">
        <f>J199</f>
        <v>クロロピクリン</v>
      </c>
    </row>
    <row r="200" spans="1:14" ht="15" customHeight="1" x14ac:dyDescent="0.15">
      <c r="A200" s="7" t="str">
        <f t="shared" si="10"/>
        <v>286:トリクロピル</v>
      </c>
      <c r="B200" s="5" t="s">
        <v>218</v>
      </c>
      <c r="C200" s="6">
        <v>286</v>
      </c>
      <c r="D200" s="76"/>
      <c r="I200" s="7" t="str">
        <f t="shared" si="11"/>
        <v>286：トリクロピル</v>
      </c>
      <c r="J200" s="5" t="s">
        <v>218</v>
      </c>
      <c r="K200" s="11"/>
      <c r="L200" s="6">
        <v>286</v>
      </c>
      <c r="N200" s="7" t="s">
        <v>207</v>
      </c>
    </row>
    <row r="201" spans="1:14" ht="15" customHeight="1" x14ac:dyDescent="0.15">
      <c r="A201" s="7" t="str">
        <f t="shared" si="10"/>
        <v>287:２，４，６－トリクロロフェノール</v>
      </c>
      <c r="B201" s="5" t="s">
        <v>572</v>
      </c>
      <c r="C201" s="6">
        <v>287</v>
      </c>
      <c r="D201" s="76"/>
      <c r="I201" s="7" t="str">
        <f t="shared" si="11"/>
        <v>287：２，４，６－トリクロロフェノール</v>
      </c>
      <c r="J201" s="5" t="s">
        <v>572</v>
      </c>
      <c r="K201" s="11"/>
      <c r="L201" s="6">
        <v>287</v>
      </c>
      <c r="N201" s="7" t="s">
        <v>208</v>
      </c>
    </row>
    <row r="202" spans="1:14" ht="15" customHeight="1" x14ac:dyDescent="0.15">
      <c r="A202" s="7" t="str">
        <f t="shared" si="10"/>
        <v>288:ＣＦＣ－１１</v>
      </c>
      <c r="B202" s="5" t="s">
        <v>219</v>
      </c>
      <c r="C202" s="6">
        <v>288</v>
      </c>
      <c r="D202" s="76"/>
      <c r="I202" s="7" t="str">
        <f t="shared" si="11"/>
        <v>288：ＣＦＣ－１１</v>
      </c>
      <c r="J202" s="5" t="s">
        <v>219</v>
      </c>
      <c r="K202" s="11"/>
      <c r="L202" s="6">
        <v>288</v>
      </c>
      <c r="N202" s="7" t="str">
        <f>J202</f>
        <v>ＣＦＣ－１１</v>
      </c>
    </row>
    <row r="203" spans="1:14" ht="15" customHeight="1" x14ac:dyDescent="0.15">
      <c r="A203" s="7" t="str">
        <f t="shared" si="10"/>
        <v>289:１，２，３－トリクロロプロパン</v>
      </c>
      <c r="B203" s="5" t="s">
        <v>573</v>
      </c>
      <c r="C203" s="6">
        <v>289</v>
      </c>
      <c r="D203" s="76"/>
      <c r="I203" s="7" t="str">
        <f t="shared" si="11"/>
        <v>289：１，２，３－トリクロロプロパン</v>
      </c>
      <c r="J203" s="5" t="s">
        <v>573</v>
      </c>
      <c r="K203" s="11"/>
      <c r="L203" s="6">
        <v>289</v>
      </c>
      <c r="N203" s="7" t="s">
        <v>210</v>
      </c>
    </row>
    <row r="204" spans="1:14" ht="15" customHeight="1" x14ac:dyDescent="0.15">
      <c r="A204" s="7" t="str">
        <f t="shared" si="10"/>
        <v>290:トリクロロベンゼン</v>
      </c>
      <c r="B204" s="5" t="s">
        <v>393</v>
      </c>
      <c r="C204" s="6">
        <v>290</v>
      </c>
      <c r="D204" s="76"/>
      <c r="I204" s="7" t="str">
        <f t="shared" si="11"/>
        <v>290：トリクロロベンゼン</v>
      </c>
      <c r="J204" s="5" t="s">
        <v>393</v>
      </c>
      <c r="K204" s="11"/>
      <c r="L204" s="6">
        <v>290</v>
      </c>
      <c r="N204" s="7" t="str">
        <f>J204</f>
        <v>トリクロロベンゼン</v>
      </c>
    </row>
    <row r="205" spans="1:14" ht="15" customHeight="1" x14ac:dyDescent="0.15">
      <c r="A205" s="7" t="str">
        <f t="shared" si="10"/>
        <v>292:トリブチルアミン</v>
      </c>
      <c r="B205" s="5" t="s">
        <v>394</v>
      </c>
      <c r="C205" s="6">
        <v>292</v>
      </c>
      <c r="D205" s="76"/>
      <c r="I205" s="7" t="str">
        <f t="shared" si="11"/>
        <v>292：トリブチルアミン</v>
      </c>
      <c r="J205" s="5" t="s">
        <v>394</v>
      </c>
      <c r="K205" s="11"/>
      <c r="L205" s="6">
        <v>292</v>
      </c>
      <c r="N205" s="7" t="str">
        <f>J205</f>
        <v>トリブチルアミン</v>
      </c>
    </row>
    <row r="206" spans="1:14" ht="15" customHeight="1" x14ac:dyDescent="0.15">
      <c r="A206" s="7" t="str">
        <f t="shared" si="10"/>
        <v>293:トリフルラリン</v>
      </c>
      <c r="B206" s="5" t="s">
        <v>220</v>
      </c>
      <c r="C206" s="6">
        <v>293</v>
      </c>
      <c r="D206" s="76"/>
      <c r="I206" s="7" t="str">
        <f t="shared" si="11"/>
        <v>293：トリフルラリン</v>
      </c>
      <c r="J206" s="5" t="s">
        <v>220</v>
      </c>
      <c r="K206" s="11"/>
      <c r="L206" s="6">
        <v>293</v>
      </c>
      <c r="N206" s="7" t="s">
        <v>316</v>
      </c>
    </row>
    <row r="207" spans="1:14" ht="15" customHeight="1" x14ac:dyDescent="0.15">
      <c r="A207" s="7" t="str">
        <f t="shared" si="10"/>
        <v>298:トリレンジイソシアネート</v>
      </c>
      <c r="B207" s="5" t="s">
        <v>395</v>
      </c>
      <c r="C207" s="6">
        <v>298</v>
      </c>
      <c r="D207" s="76"/>
      <c r="I207" s="7" t="str">
        <f t="shared" si="11"/>
        <v>298：トリレンジイソシアネート</v>
      </c>
      <c r="J207" s="5" t="s">
        <v>395</v>
      </c>
      <c r="K207" s="11"/>
      <c r="L207" s="6">
        <v>298</v>
      </c>
      <c r="N207" s="7" t="str">
        <f t="shared" ref="N207:N214" si="12">J207</f>
        <v>トリレンジイソシアネート</v>
      </c>
    </row>
    <row r="208" spans="1:14" ht="15" customHeight="1" x14ac:dyDescent="0.15">
      <c r="A208" s="7" t="str">
        <f t="shared" si="10"/>
        <v>299:トルイジン</v>
      </c>
      <c r="B208" s="5" t="s">
        <v>396</v>
      </c>
      <c r="C208" s="6">
        <v>299</v>
      </c>
      <c r="D208" s="76" t="s">
        <v>311</v>
      </c>
      <c r="I208" s="7" t="str">
        <f t="shared" si="11"/>
        <v>299：トルイジン</v>
      </c>
      <c r="J208" s="5" t="s">
        <v>396</v>
      </c>
      <c r="K208" s="11"/>
      <c r="L208" s="6">
        <v>299</v>
      </c>
      <c r="N208" s="7" t="str">
        <f t="shared" si="12"/>
        <v>トルイジン</v>
      </c>
    </row>
    <row r="209" spans="1:14" ht="15" customHeight="1" x14ac:dyDescent="0.15">
      <c r="A209" s="7" t="str">
        <f t="shared" si="10"/>
        <v>300:トルエン</v>
      </c>
      <c r="B209" s="5" t="s">
        <v>222</v>
      </c>
      <c r="C209" s="6">
        <v>300</v>
      </c>
      <c r="D209" s="76"/>
      <c r="I209" s="7" t="str">
        <f t="shared" si="11"/>
        <v>300：トルエン</v>
      </c>
      <c r="J209" s="5" t="s">
        <v>222</v>
      </c>
      <c r="K209" s="11"/>
      <c r="L209" s="6">
        <v>300</v>
      </c>
      <c r="N209" s="7" t="str">
        <f t="shared" si="12"/>
        <v>トルエン</v>
      </c>
    </row>
    <row r="210" spans="1:14" ht="15" customHeight="1" x14ac:dyDescent="0.15">
      <c r="A210" s="7" t="str">
        <f t="shared" si="10"/>
        <v>302:ナフタレン</v>
      </c>
      <c r="B210" s="5" t="s">
        <v>296</v>
      </c>
      <c r="C210" s="6">
        <v>302</v>
      </c>
      <c r="D210" s="76"/>
      <c r="I210" s="7" t="str">
        <f t="shared" si="11"/>
        <v>302：ナフタレン</v>
      </c>
      <c r="J210" s="5" t="s">
        <v>296</v>
      </c>
      <c r="K210" s="11"/>
      <c r="L210" s="6">
        <v>302</v>
      </c>
      <c r="N210" s="7" t="str">
        <f t="shared" si="12"/>
        <v>ナフタレン</v>
      </c>
    </row>
    <row r="211" spans="1:14" ht="15" customHeight="1" x14ac:dyDescent="0.15">
      <c r="A211" s="7" t="str">
        <f t="shared" si="10"/>
        <v>308:ニッケル</v>
      </c>
      <c r="B211" s="5" t="s">
        <v>224</v>
      </c>
      <c r="C211" s="6">
        <v>308</v>
      </c>
      <c r="D211" s="76"/>
      <c r="I211" s="7" t="str">
        <f t="shared" si="11"/>
        <v>308：ニッケル</v>
      </c>
      <c r="J211" s="5" t="s">
        <v>224</v>
      </c>
      <c r="K211" s="11"/>
      <c r="L211" s="6">
        <v>308</v>
      </c>
      <c r="N211" s="7" t="str">
        <f t="shared" si="12"/>
        <v>ニッケル</v>
      </c>
    </row>
    <row r="212" spans="1:14" ht="15" customHeight="1" x14ac:dyDescent="0.15">
      <c r="A212" s="7" t="str">
        <f t="shared" si="10"/>
        <v>309:ニッケル化合物</v>
      </c>
      <c r="B212" s="5" t="s">
        <v>225</v>
      </c>
      <c r="C212" s="6">
        <v>309</v>
      </c>
      <c r="D212" s="76" t="s">
        <v>311</v>
      </c>
      <c r="I212" s="7" t="str">
        <f t="shared" si="11"/>
        <v>309：ニッケル化合物</v>
      </c>
      <c r="J212" s="5" t="s">
        <v>225</v>
      </c>
      <c r="K212" s="11"/>
      <c r="L212" s="6">
        <v>309</v>
      </c>
      <c r="N212" s="7" t="str">
        <f t="shared" si="12"/>
        <v>ニッケル化合物</v>
      </c>
    </row>
    <row r="213" spans="1:14" ht="15" customHeight="1" x14ac:dyDescent="0.15">
      <c r="A213" s="7" t="str">
        <f t="shared" si="10"/>
        <v>312:オルト－ニトロアニリン</v>
      </c>
      <c r="B213" s="5" t="s">
        <v>574</v>
      </c>
      <c r="C213" s="6">
        <v>312</v>
      </c>
      <c r="D213" s="76"/>
      <c r="I213" s="7" t="str">
        <f t="shared" si="11"/>
        <v>312：オルト－ニトロアニリン</v>
      </c>
      <c r="J213" s="5" t="s">
        <v>574</v>
      </c>
      <c r="K213" s="11"/>
      <c r="L213" s="6">
        <v>312</v>
      </c>
      <c r="N213" s="7" t="str">
        <f t="shared" si="12"/>
        <v>オルト－ニトロアニリン</v>
      </c>
    </row>
    <row r="214" spans="1:14" ht="15" customHeight="1" x14ac:dyDescent="0.15">
      <c r="A214" s="7" t="str">
        <f t="shared" si="10"/>
        <v>314:パラ－ニトロクロロベンゼン</v>
      </c>
      <c r="B214" s="5" t="s">
        <v>575</v>
      </c>
      <c r="C214" s="6">
        <v>314</v>
      </c>
      <c r="D214" s="76"/>
      <c r="I214" s="7" t="str">
        <f t="shared" si="11"/>
        <v>314：パラ－ニトロクロロベンゼン</v>
      </c>
      <c r="J214" s="5" t="s">
        <v>575</v>
      </c>
      <c r="K214" s="11"/>
      <c r="L214" s="6">
        <v>314</v>
      </c>
      <c r="N214" s="7" t="str">
        <f t="shared" si="12"/>
        <v>パラ－ニトロクロロベンゼン</v>
      </c>
    </row>
    <row r="215" spans="1:14" ht="15" customHeight="1" x14ac:dyDescent="0.15">
      <c r="A215" s="7" t="str">
        <f t="shared" si="10"/>
        <v>316:ニトロベンゼン</v>
      </c>
      <c r="B215" s="5" t="s">
        <v>226</v>
      </c>
      <c r="C215" s="6">
        <v>316</v>
      </c>
      <c r="D215" s="76"/>
      <c r="I215" s="7" t="str">
        <f t="shared" si="11"/>
        <v>316：ニトロベンゼン</v>
      </c>
      <c r="J215" s="5" t="s">
        <v>226</v>
      </c>
      <c r="K215" s="11"/>
      <c r="L215" s="6">
        <v>316</v>
      </c>
      <c r="N215" s="7" t="s">
        <v>215</v>
      </c>
    </row>
    <row r="216" spans="1:14" ht="15" customHeight="1" x14ac:dyDescent="0.15">
      <c r="A216" s="7" t="str">
        <f t="shared" si="10"/>
        <v>317:ニトロメタン</v>
      </c>
      <c r="B216" s="5" t="s">
        <v>397</v>
      </c>
      <c r="C216" s="6">
        <v>317</v>
      </c>
      <c r="D216" s="76"/>
      <c r="I216" s="7" t="str">
        <f t="shared" si="11"/>
        <v>317：ニトロメタン</v>
      </c>
      <c r="J216" s="5" t="s">
        <v>397</v>
      </c>
      <c r="K216" s="11"/>
      <c r="L216" s="6">
        <v>317</v>
      </c>
      <c r="N216" s="7" t="s">
        <v>216</v>
      </c>
    </row>
    <row r="217" spans="1:14" ht="15" customHeight="1" x14ac:dyDescent="0.15">
      <c r="A217" s="7" t="str">
        <f t="shared" si="10"/>
        <v>318:二硫化炭素</v>
      </c>
      <c r="B217" s="5" t="s">
        <v>227</v>
      </c>
      <c r="C217" s="6">
        <v>318</v>
      </c>
      <c r="D217" s="76"/>
      <c r="I217" s="7" t="str">
        <f t="shared" si="11"/>
        <v>318：二硫化炭素</v>
      </c>
      <c r="J217" s="5" t="s">
        <v>227</v>
      </c>
      <c r="K217" s="11"/>
      <c r="L217" s="6">
        <v>318</v>
      </c>
      <c r="N217" s="7" t="s">
        <v>217</v>
      </c>
    </row>
    <row r="218" spans="1:14" ht="15" customHeight="1" x14ac:dyDescent="0.15">
      <c r="A218" s="7" t="str">
        <f t="shared" si="10"/>
        <v>319:ノルマル－ノニルアルコール</v>
      </c>
      <c r="B218" s="5" t="s">
        <v>576</v>
      </c>
      <c r="C218" s="6">
        <v>319</v>
      </c>
      <c r="D218" s="76"/>
      <c r="I218" s="7" t="str">
        <f t="shared" si="11"/>
        <v>319：ノルマル－ノニルアルコール</v>
      </c>
      <c r="J218" s="5" t="s">
        <v>576</v>
      </c>
      <c r="K218" s="11"/>
      <c r="L218" s="6">
        <v>319</v>
      </c>
      <c r="N218" s="7" t="s">
        <v>218</v>
      </c>
    </row>
    <row r="219" spans="1:14" ht="15" customHeight="1" x14ac:dyDescent="0.15">
      <c r="A219" s="7" t="str">
        <f t="shared" si="10"/>
        <v>320:アルキルフェノール（アルキル基の炭素数が９のものに限る。）</v>
      </c>
      <c r="B219" s="5" t="s">
        <v>577</v>
      </c>
      <c r="C219" s="6">
        <v>320</v>
      </c>
      <c r="D219" s="76"/>
      <c r="I219" s="7" t="str">
        <f t="shared" si="11"/>
        <v>320：アルキルフェノール（アルキル基の炭素数が９のものに限る。）</v>
      </c>
      <c r="J219" s="5" t="s">
        <v>577</v>
      </c>
      <c r="K219" s="11"/>
      <c r="L219" s="6">
        <v>320</v>
      </c>
      <c r="N219" s="7" t="s">
        <v>219</v>
      </c>
    </row>
    <row r="220" spans="1:14" ht="15" customHeight="1" x14ac:dyDescent="0.15">
      <c r="A220" s="7" t="str">
        <f t="shared" si="10"/>
        <v>321:バナジウム化合物</v>
      </c>
      <c r="B220" s="5" t="s">
        <v>398</v>
      </c>
      <c r="C220" s="6">
        <v>321</v>
      </c>
      <c r="D220" s="76"/>
      <c r="I220" s="7" t="str">
        <f t="shared" si="11"/>
        <v>321：バナジウム化合物</v>
      </c>
      <c r="J220" s="5" t="s">
        <v>398</v>
      </c>
      <c r="K220" s="11"/>
      <c r="L220" s="6">
        <v>321</v>
      </c>
      <c r="N220" s="7" t="str">
        <f>J220</f>
        <v>バナジウム化合物</v>
      </c>
    </row>
    <row r="221" spans="1:14" ht="15" customHeight="1" x14ac:dyDescent="0.15">
      <c r="A221" s="7" t="str">
        <f t="shared" si="10"/>
        <v>323:シメトリン</v>
      </c>
      <c r="B221" s="5" t="s">
        <v>228</v>
      </c>
      <c r="C221" s="6">
        <v>323</v>
      </c>
      <c r="D221" s="76"/>
      <c r="I221" s="7" t="str">
        <f t="shared" si="11"/>
        <v>323：シメトリン</v>
      </c>
      <c r="J221" s="5" t="s">
        <v>228</v>
      </c>
      <c r="K221" s="11"/>
      <c r="L221" s="6">
        <v>323</v>
      </c>
      <c r="N221" s="7" t="str">
        <f>J221</f>
        <v>シメトリン</v>
      </c>
    </row>
    <row r="222" spans="1:14" ht="15" customHeight="1" x14ac:dyDescent="0.15">
      <c r="A222" s="7" t="str">
        <f t="shared" si="10"/>
        <v>325:オキシン銅又は有機銅</v>
      </c>
      <c r="B222" s="5" t="s">
        <v>229</v>
      </c>
      <c r="C222" s="6">
        <v>325</v>
      </c>
      <c r="D222" s="76"/>
      <c r="I222" s="7" t="str">
        <f t="shared" si="11"/>
        <v>325：オキシン銅又は有機銅</v>
      </c>
      <c r="J222" s="5" t="s">
        <v>229</v>
      </c>
      <c r="K222" s="11"/>
      <c r="L222" s="6">
        <v>325</v>
      </c>
      <c r="N222" s="7" t="s">
        <v>220</v>
      </c>
    </row>
    <row r="223" spans="1:14" ht="15" customHeight="1" x14ac:dyDescent="0.15">
      <c r="A223" s="7" t="str">
        <f t="shared" si="10"/>
        <v>328:ジラム</v>
      </c>
      <c r="B223" s="5" t="s">
        <v>232</v>
      </c>
      <c r="C223" s="6">
        <v>328</v>
      </c>
      <c r="D223" s="76"/>
      <c r="I223" s="7" t="str">
        <f t="shared" si="11"/>
        <v>328：ジラム</v>
      </c>
      <c r="J223" s="5" t="s">
        <v>232</v>
      </c>
      <c r="K223" s="11"/>
      <c r="L223" s="6">
        <v>328</v>
      </c>
      <c r="N223" s="7" t="str">
        <f>J223</f>
        <v>ジラム</v>
      </c>
    </row>
    <row r="224" spans="1:14" ht="15" customHeight="1" x14ac:dyDescent="0.15">
      <c r="A224" s="7" t="str">
        <f t="shared" si="10"/>
        <v>329:ポリカーバメート</v>
      </c>
      <c r="B224" s="5" t="s">
        <v>399</v>
      </c>
      <c r="C224" s="6">
        <v>329</v>
      </c>
      <c r="D224" s="76"/>
      <c r="I224" s="7" t="str">
        <f t="shared" si="11"/>
        <v>329：ポリカーバメート</v>
      </c>
      <c r="J224" s="5" t="s">
        <v>399</v>
      </c>
      <c r="K224" s="11"/>
      <c r="L224" s="6">
        <v>329</v>
      </c>
      <c r="N224" s="7" t="s">
        <v>221</v>
      </c>
    </row>
    <row r="225" spans="1:14" ht="15" customHeight="1" x14ac:dyDescent="0.15">
      <c r="A225" s="7" t="str">
        <f t="shared" si="10"/>
        <v>331:カズサホス</v>
      </c>
      <c r="B225" s="5" t="s">
        <v>400</v>
      </c>
      <c r="C225" s="6">
        <v>331</v>
      </c>
      <c r="D225" s="76"/>
      <c r="I225" s="7" t="str">
        <f t="shared" si="11"/>
        <v>331：カズサホス</v>
      </c>
      <c r="J225" s="5" t="s">
        <v>400</v>
      </c>
      <c r="K225" s="11"/>
      <c r="L225" s="6">
        <v>331</v>
      </c>
      <c r="N225" s="7" t="str">
        <f t="shared" ref="N225:N230" si="13">J225</f>
        <v>カズサホス</v>
      </c>
    </row>
    <row r="226" spans="1:14" ht="15" customHeight="1" x14ac:dyDescent="0.15">
      <c r="A226" s="7" t="str">
        <f t="shared" si="10"/>
        <v>332:砒素及びその無機化合物</v>
      </c>
      <c r="B226" s="5" t="s">
        <v>234</v>
      </c>
      <c r="C226" s="6">
        <v>332</v>
      </c>
      <c r="D226" s="76" t="s">
        <v>311</v>
      </c>
      <c r="I226" s="7" t="str">
        <f t="shared" si="11"/>
        <v>332：砒素及びその無機化合物</v>
      </c>
      <c r="J226" s="5" t="s">
        <v>234</v>
      </c>
      <c r="K226" s="11"/>
      <c r="L226" s="6">
        <v>332</v>
      </c>
      <c r="N226" s="7" t="str">
        <f t="shared" si="13"/>
        <v>砒素及びその無機化合物</v>
      </c>
    </row>
    <row r="227" spans="1:14" ht="15" customHeight="1" x14ac:dyDescent="0.15">
      <c r="A227" s="7" t="str">
        <f t="shared" si="10"/>
        <v>333:ヒドラジン</v>
      </c>
      <c r="B227" s="5" t="s">
        <v>235</v>
      </c>
      <c r="C227" s="6">
        <v>333</v>
      </c>
      <c r="D227" s="76"/>
      <c r="I227" s="7" t="str">
        <f t="shared" si="11"/>
        <v>333：ヒドラジン</v>
      </c>
      <c r="J227" s="5" t="s">
        <v>235</v>
      </c>
      <c r="K227" s="11"/>
      <c r="L227" s="6">
        <v>333</v>
      </c>
      <c r="N227" s="7" t="str">
        <f t="shared" si="13"/>
        <v>ヒドラジン</v>
      </c>
    </row>
    <row r="228" spans="1:14" ht="15" customHeight="1" x14ac:dyDescent="0.15">
      <c r="A228" s="7" t="str">
        <f t="shared" si="10"/>
        <v>336:ヒドロキノン</v>
      </c>
      <c r="B228" s="5" t="s">
        <v>236</v>
      </c>
      <c r="C228" s="6">
        <v>336</v>
      </c>
      <c r="D228" s="76"/>
      <c r="I228" s="7" t="str">
        <f t="shared" si="11"/>
        <v>336：ヒドロキノン</v>
      </c>
      <c r="J228" s="5" t="s">
        <v>236</v>
      </c>
      <c r="K228" s="11"/>
      <c r="L228" s="6">
        <v>336</v>
      </c>
      <c r="N228" s="7" t="str">
        <f t="shared" si="13"/>
        <v>ヒドロキノン</v>
      </c>
    </row>
    <row r="229" spans="1:14" ht="15" customHeight="1" x14ac:dyDescent="0.15">
      <c r="A229" s="7" t="str">
        <f t="shared" si="10"/>
        <v>337:４－ビニル－１－シクロヘキセン</v>
      </c>
      <c r="B229" s="5" t="s">
        <v>578</v>
      </c>
      <c r="C229" s="6">
        <v>337</v>
      </c>
      <c r="D229" s="76"/>
      <c r="I229" s="7" t="str">
        <f t="shared" si="11"/>
        <v>337：４－ビニル－１－シクロヘキセン</v>
      </c>
      <c r="J229" s="5" t="s">
        <v>578</v>
      </c>
      <c r="K229" s="11"/>
      <c r="L229" s="6">
        <v>337</v>
      </c>
      <c r="N229" s="7" t="str">
        <f t="shared" si="13"/>
        <v>４－ビニル－１－シクロヘキセン</v>
      </c>
    </row>
    <row r="230" spans="1:14" ht="15" customHeight="1" x14ac:dyDescent="0.15">
      <c r="A230" s="7" t="str">
        <f t="shared" si="10"/>
        <v>340:ビフェニル</v>
      </c>
      <c r="B230" s="5" t="s">
        <v>401</v>
      </c>
      <c r="C230" s="6">
        <v>340</v>
      </c>
      <c r="D230" s="76"/>
      <c r="I230" s="7" t="str">
        <f t="shared" si="11"/>
        <v>340：ビフェニル</v>
      </c>
      <c r="J230" s="5" t="s">
        <v>401</v>
      </c>
      <c r="K230" s="11"/>
      <c r="L230" s="6">
        <v>340</v>
      </c>
      <c r="N230" s="7" t="str">
        <f t="shared" si="13"/>
        <v>ビフェニル</v>
      </c>
    </row>
    <row r="231" spans="1:14" ht="15" customHeight="1" x14ac:dyDescent="0.15">
      <c r="A231" s="7" t="str">
        <f t="shared" si="10"/>
        <v>341:ピペラジン</v>
      </c>
      <c r="B231" s="5" t="s">
        <v>238</v>
      </c>
      <c r="C231" s="6">
        <v>341</v>
      </c>
      <c r="D231" s="76"/>
      <c r="I231" s="7" t="str">
        <f t="shared" si="11"/>
        <v>341：ピペラジン</v>
      </c>
      <c r="J231" s="5" t="s">
        <v>238</v>
      </c>
      <c r="K231" s="11"/>
      <c r="L231" s="6">
        <v>341</v>
      </c>
      <c r="N231" s="7" t="s">
        <v>223</v>
      </c>
    </row>
    <row r="232" spans="1:14" ht="15" customHeight="1" x14ac:dyDescent="0.15">
      <c r="A232" s="7" t="str">
        <f t="shared" si="10"/>
        <v>342:ピリジン</v>
      </c>
      <c r="B232" s="5" t="s">
        <v>239</v>
      </c>
      <c r="C232" s="6">
        <v>342</v>
      </c>
      <c r="D232" s="76"/>
      <c r="I232" s="7" t="str">
        <f t="shared" si="11"/>
        <v>342：ピリジン</v>
      </c>
      <c r="J232" s="5" t="s">
        <v>239</v>
      </c>
      <c r="K232" s="11"/>
      <c r="L232" s="6">
        <v>342</v>
      </c>
      <c r="N232" s="7" t="str">
        <f t="shared" ref="N232:N246" si="14">J232</f>
        <v>ピリジン</v>
      </c>
    </row>
    <row r="233" spans="1:14" ht="15" customHeight="1" x14ac:dyDescent="0.15">
      <c r="A233" s="7" t="str">
        <f t="shared" si="10"/>
        <v>343:カテコール</v>
      </c>
      <c r="B233" s="5" t="s">
        <v>402</v>
      </c>
      <c r="C233" s="6">
        <v>343</v>
      </c>
      <c r="D233" s="76"/>
      <c r="I233" s="7" t="str">
        <f t="shared" si="11"/>
        <v>343：カテコール</v>
      </c>
      <c r="J233" s="5" t="s">
        <v>402</v>
      </c>
      <c r="K233" s="11"/>
      <c r="L233" s="6">
        <v>343</v>
      </c>
      <c r="N233" s="7" t="str">
        <f t="shared" si="14"/>
        <v>カテコール</v>
      </c>
    </row>
    <row r="234" spans="1:14" ht="15" customHeight="1" x14ac:dyDescent="0.15">
      <c r="A234" s="7" t="str">
        <f t="shared" si="10"/>
        <v>346:２－フェニルフェノール</v>
      </c>
      <c r="B234" s="5" t="s">
        <v>579</v>
      </c>
      <c r="C234" s="6">
        <v>346</v>
      </c>
      <c r="D234" s="76"/>
      <c r="I234" s="7" t="str">
        <f t="shared" si="11"/>
        <v>346：２－フェニルフェノール</v>
      </c>
      <c r="J234" s="5" t="s">
        <v>579</v>
      </c>
      <c r="K234" s="11"/>
      <c r="L234" s="6">
        <v>346</v>
      </c>
      <c r="N234" s="7" t="str">
        <f t="shared" si="14"/>
        <v>２－フェニルフェノール</v>
      </c>
    </row>
    <row r="235" spans="1:14" ht="15" customHeight="1" x14ac:dyDescent="0.15">
      <c r="A235" s="7" t="str">
        <f t="shared" si="10"/>
        <v>347:Ｎ－フェニルマレイミド</v>
      </c>
      <c r="B235" s="5" t="s">
        <v>580</v>
      </c>
      <c r="C235" s="6">
        <v>347</v>
      </c>
      <c r="D235" s="76"/>
      <c r="I235" s="7" t="str">
        <f t="shared" si="11"/>
        <v>347：Ｎ－フェニルマレイミド</v>
      </c>
      <c r="J235" s="5" t="s">
        <v>580</v>
      </c>
      <c r="K235" s="11"/>
      <c r="L235" s="6">
        <v>347</v>
      </c>
      <c r="N235" s="7" t="str">
        <f t="shared" si="14"/>
        <v>Ｎ－フェニルマレイミド</v>
      </c>
    </row>
    <row r="236" spans="1:14" ht="15" customHeight="1" x14ac:dyDescent="0.15">
      <c r="A236" s="7" t="str">
        <f t="shared" si="10"/>
        <v>348:フェニレンジアミン</v>
      </c>
      <c r="B236" s="5" t="s">
        <v>403</v>
      </c>
      <c r="C236" s="6">
        <v>348</v>
      </c>
      <c r="D236" s="76"/>
      <c r="I236" s="7" t="str">
        <f t="shared" si="11"/>
        <v>348：フェニレンジアミン</v>
      </c>
      <c r="J236" s="5" t="s">
        <v>403</v>
      </c>
      <c r="K236" s="11"/>
      <c r="L236" s="6">
        <v>348</v>
      </c>
      <c r="N236" s="7" t="str">
        <f t="shared" si="14"/>
        <v>フェニレンジアミン</v>
      </c>
    </row>
    <row r="237" spans="1:14" ht="15" customHeight="1" x14ac:dyDescent="0.15">
      <c r="A237" s="7" t="str">
        <f t="shared" si="10"/>
        <v>349:フェノール</v>
      </c>
      <c r="B237" s="5" t="s">
        <v>404</v>
      </c>
      <c r="C237" s="6">
        <v>349</v>
      </c>
      <c r="D237" s="76"/>
      <c r="I237" s="7" t="str">
        <f t="shared" si="11"/>
        <v>349：フェノール</v>
      </c>
      <c r="J237" s="5" t="s">
        <v>404</v>
      </c>
      <c r="K237" s="11"/>
      <c r="L237" s="6">
        <v>349</v>
      </c>
      <c r="N237" s="7" t="str">
        <f t="shared" si="14"/>
        <v>フェノール</v>
      </c>
    </row>
    <row r="238" spans="1:14" ht="15" customHeight="1" x14ac:dyDescent="0.15">
      <c r="A238" s="7" t="str">
        <f t="shared" si="10"/>
        <v>350:ペルメトリン</v>
      </c>
      <c r="B238" s="5" t="s">
        <v>241</v>
      </c>
      <c r="C238" s="6">
        <v>350</v>
      </c>
      <c r="D238" s="76"/>
      <c r="I238" s="7" t="str">
        <f t="shared" si="11"/>
        <v>350：ペルメトリン</v>
      </c>
      <c r="J238" s="5" t="s">
        <v>241</v>
      </c>
      <c r="K238" s="11"/>
      <c r="L238" s="6">
        <v>350</v>
      </c>
      <c r="N238" s="7" t="str">
        <f t="shared" si="14"/>
        <v>ペルメトリン</v>
      </c>
    </row>
    <row r="239" spans="1:14" ht="15" customHeight="1" x14ac:dyDescent="0.15">
      <c r="A239" s="7" t="str">
        <f t="shared" si="10"/>
        <v>351:１，３－ブタジエン</v>
      </c>
      <c r="B239" s="5" t="s">
        <v>581</v>
      </c>
      <c r="C239" s="6">
        <v>351</v>
      </c>
      <c r="D239" s="76" t="s">
        <v>311</v>
      </c>
      <c r="I239" s="7" t="str">
        <f t="shared" si="11"/>
        <v>351：１，３－ブタジエン</v>
      </c>
      <c r="J239" s="5" t="s">
        <v>581</v>
      </c>
      <c r="K239" s="11"/>
      <c r="L239" s="6">
        <v>351</v>
      </c>
      <c r="N239" s="7" t="str">
        <f t="shared" si="14"/>
        <v>１，３－ブタジエン</v>
      </c>
    </row>
    <row r="240" spans="1:14" ht="15" customHeight="1" x14ac:dyDescent="0.15">
      <c r="A240" s="7" t="str">
        <f t="shared" si="10"/>
        <v>354:フタル酸ジブチル</v>
      </c>
      <c r="B240" s="5" t="s">
        <v>509</v>
      </c>
      <c r="C240" s="6">
        <v>354</v>
      </c>
      <c r="D240" s="76"/>
      <c r="I240" s="7" t="str">
        <f t="shared" si="11"/>
        <v>354：フタル酸ジブチル</v>
      </c>
      <c r="J240" s="5" t="s">
        <v>509</v>
      </c>
      <c r="K240" s="11"/>
      <c r="L240" s="6">
        <v>354</v>
      </c>
      <c r="N240" s="7" t="str">
        <f t="shared" si="14"/>
        <v>フタル酸ジブチル</v>
      </c>
    </row>
    <row r="241" spans="1:14" ht="15" customHeight="1" x14ac:dyDescent="0.15">
      <c r="A241" s="7" t="str">
        <f t="shared" si="10"/>
        <v>355:フタル酸ビス（２－エチルヘキシル）</v>
      </c>
      <c r="B241" s="5" t="s">
        <v>582</v>
      </c>
      <c r="C241" s="6">
        <v>355</v>
      </c>
      <c r="D241" s="76"/>
      <c r="I241" s="7" t="str">
        <f t="shared" si="11"/>
        <v>355：フタル酸ビス（２－エチルヘキシル）</v>
      </c>
      <c r="J241" s="5" t="s">
        <v>582</v>
      </c>
      <c r="K241" s="11"/>
      <c r="L241" s="6">
        <v>355</v>
      </c>
      <c r="N241" s="7" t="str">
        <f t="shared" si="14"/>
        <v>フタル酸ビス（２－エチルヘキシル）</v>
      </c>
    </row>
    <row r="242" spans="1:14" ht="15" customHeight="1" x14ac:dyDescent="0.15">
      <c r="A242" s="7" t="str">
        <f t="shared" si="10"/>
        <v>356:フタル酸ブチル＝ベンジル</v>
      </c>
      <c r="B242" s="5" t="s">
        <v>583</v>
      </c>
      <c r="C242" s="6">
        <v>356</v>
      </c>
      <c r="D242" s="76"/>
      <c r="I242" s="7" t="str">
        <f t="shared" si="11"/>
        <v>356：フタル酸ブチル＝ベンジル</v>
      </c>
      <c r="J242" s="5" t="s">
        <v>583</v>
      </c>
      <c r="K242" s="11"/>
      <c r="L242" s="6">
        <v>356</v>
      </c>
      <c r="N242" s="7" t="str">
        <f t="shared" si="14"/>
        <v>フタル酸ブチル＝ベンジル</v>
      </c>
    </row>
    <row r="243" spans="1:14" ht="15" customHeight="1" x14ac:dyDescent="0.15">
      <c r="A243" s="7" t="str">
        <f t="shared" si="10"/>
        <v>357:ブプロフェジン</v>
      </c>
      <c r="B243" s="5" t="s">
        <v>242</v>
      </c>
      <c r="C243" s="6">
        <v>357</v>
      </c>
      <c r="D243" s="76"/>
      <c r="I243" s="7" t="str">
        <f t="shared" si="11"/>
        <v>357：ブプロフェジン</v>
      </c>
      <c r="J243" s="5" t="s">
        <v>242</v>
      </c>
      <c r="K243" s="11"/>
      <c r="L243" s="6">
        <v>357</v>
      </c>
      <c r="N243" s="7" t="str">
        <f t="shared" si="14"/>
        <v>ブプロフェジン</v>
      </c>
    </row>
    <row r="244" spans="1:14" ht="15" customHeight="1" x14ac:dyDescent="0.15">
      <c r="A244" s="7" t="str">
        <f t="shared" si="10"/>
        <v>358:テブフェノジド</v>
      </c>
      <c r="B244" s="5" t="s">
        <v>243</v>
      </c>
      <c r="C244" s="6">
        <v>358</v>
      </c>
      <c r="D244" s="76"/>
      <c r="I244" s="7" t="str">
        <f t="shared" si="11"/>
        <v>358：テブフェノジド</v>
      </c>
      <c r="J244" s="5" t="s">
        <v>243</v>
      </c>
      <c r="K244" s="11"/>
      <c r="L244" s="6">
        <v>358</v>
      </c>
      <c r="N244" s="7" t="str">
        <f t="shared" si="14"/>
        <v>テブフェノジド</v>
      </c>
    </row>
    <row r="245" spans="1:14" ht="15" customHeight="1" x14ac:dyDescent="0.15">
      <c r="A245" s="7" t="str">
        <f t="shared" si="10"/>
        <v>360:ベノミル</v>
      </c>
      <c r="B245" s="5" t="s">
        <v>244</v>
      </c>
      <c r="C245" s="6">
        <v>360</v>
      </c>
      <c r="D245" s="76"/>
      <c r="I245" s="7" t="str">
        <f t="shared" si="11"/>
        <v>360：ベノミル</v>
      </c>
      <c r="J245" s="5" t="s">
        <v>244</v>
      </c>
      <c r="K245" s="11"/>
      <c r="L245" s="6">
        <v>360</v>
      </c>
      <c r="N245" s="7" t="str">
        <f t="shared" si="14"/>
        <v>ベノミル</v>
      </c>
    </row>
    <row r="246" spans="1:14" ht="15" customHeight="1" x14ac:dyDescent="0.15">
      <c r="A246" s="7" t="str">
        <f t="shared" si="10"/>
        <v>361:シハロホップブチル</v>
      </c>
      <c r="B246" s="5" t="s">
        <v>245</v>
      </c>
      <c r="C246" s="6">
        <v>361</v>
      </c>
      <c r="D246" s="76"/>
      <c r="I246" s="7" t="str">
        <f t="shared" si="11"/>
        <v>361：シハロホップブチル</v>
      </c>
      <c r="J246" s="5" t="s">
        <v>245</v>
      </c>
      <c r="K246" s="11"/>
      <c r="L246" s="6">
        <v>361</v>
      </c>
      <c r="N246" s="7" t="str">
        <f t="shared" si="14"/>
        <v>シハロホップブチル</v>
      </c>
    </row>
    <row r="247" spans="1:14" ht="15" customHeight="1" x14ac:dyDescent="0.15">
      <c r="A247" s="7" t="str">
        <f t="shared" si="10"/>
        <v>362:ジアフェンチウロン</v>
      </c>
      <c r="B247" s="5" t="s">
        <v>405</v>
      </c>
      <c r="C247" s="6">
        <v>362</v>
      </c>
      <c r="D247" s="76"/>
      <c r="I247" s="7" t="str">
        <f t="shared" si="11"/>
        <v>362：ジアフェンチウロン</v>
      </c>
      <c r="J247" s="5" t="s">
        <v>405</v>
      </c>
      <c r="K247" s="11"/>
      <c r="L247" s="6">
        <v>362</v>
      </c>
      <c r="N247" s="7" t="s">
        <v>228</v>
      </c>
    </row>
    <row r="248" spans="1:14" ht="15" customHeight="1" x14ac:dyDescent="0.15">
      <c r="A248" s="7" t="str">
        <f t="shared" si="10"/>
        <v>363:オキサジアゾン</v>
      </c>
      <c r="B248" s="5" t="s">
        <v>406</v>
      </c>
      <c r="C248" s="6">
        <v>363</v>
      </c>
      <c r="D248" s="76"/>
      <c r="I248" s="7" t="str">
        <f t="shared" si="11"/>
        <v>363：オキサジアゾン</v>
      </c>
      <c r="J248" s="5" t="s">
        <v>406</v>
      </c>
      <c r="K248" s="11"/>
      <c r="L248" s="6">
        <v>363</v>
      </c>
      <c r="N248" s="7" t="s">
        <v>229</v>
      </c>
    </row>
    <row r="249" spans="1:14" ht="15" customHeight="1" x14ac:dyDescent="0.15">
      <c r="A249" s="7" t="str">
        <f t="shared" si="10"/>
        <v>369:プロパルギット又はＢＰＰＳ</v>
      </c>
      <c r="B249" s="5" t="s">
        <v>247</v>
      </c>
      <c r="C249" s="6">
        <v>369</v>
      </c>
      <c r="D249" s="76"/>
      <c r="I249" s="7" t="str">
        <f t="shared" si="11"/>
        <v>369：プロパルギット又はＢＰＰＳ</v>
      </c>
      <c r="J249" s="5" t="s">
        <v>247</v>
      </c>
      <c r="K249" s="11"/>
      <c r="L249" s="6">
        <v>369</v>
      </c>
      <c r="N249" s="7" t="s">
        <v>230</v>
      </c>
    </row>
    <row r="250" spans="1:14" ht="15" customHeight="1" x14ac:dyDescent="0.15">
      <c r="A250" s="7" t="str">
        <f t="shared" si="10"/>
        <v>374:ふっ化水素及びその水溶性塩</v>
      </c>
      <c r="B250" s="5" t="s">
        <v>250</v>
      </c>
      <c r="C250" s="6">
        <v>374</v>
      </c>
      <c r="D250" s="76"/>
      <c r="I250" s="7" t="str">
        <f t="shared" si="11"/>
        <v>374：ふっ化水素及びその水溶性塩</v>
      </c>
      <c r="J250" s="5" t="s">
        <v>250</v>
      </c>
      <c r="K250" s="11"/>
      <c r="L250" s="6">
        <v>374</v>
      </c>
      <c r="N250" s="7" t="s">
        <v>231</v>
      </c>
    </row>
    <row r="251" spans="1:14" ht="15" customHeight="1" x14ac:dyDescent="0.15">
      <c r="A251" s="7" t="str">
        <f t="shared" si="10"/>
        <v>375:２－ブテナール</v>
      </c>
      <c r="B251" s="5" t="s">
        <v>584</v>
      </c>
      <c r="C251" s="6">
        <v>375</v>
      </c>
      <c r="D251" s="76"/>
      <c r="I251" s="7" t="str">
        <f t="shared" si="11"/>
        <v>375：２－ブテナール</v>
      </c>
      <c r="J251" s="5" t="s">
        <v>584</v>
      </c>
      <c r="K251" s="11"/>
      <c r="L251" s="6">
        <v>375</v>
      </c>
      <c r="N251" s="7" t="s">
        <v>232</v>
      </c>
    </row>
    <row r="252" spans="1:14" ht="15" customHeight="1" x14ac:dyDescent="0.15">
      <c r="A252" s="7" t="str">
        <f t="shared" si="10"/>
        <v>376:ブタクロール</v>
      </c>
      <c r="B252" s="5" t="s">
        <v>407</v>
      </c>
      <c r="C252" s="6">
        <v>376</v>
      </c>
      <c r="D252" s="76"/>
      <c r="I252" s="7" t="str">
        <f t="shared" si="11"/>
        <v>376：ブタクロール</v>
      </c>
      <c r="J252" s="5" t="s">
        <v>407</v>
      </c>
      <c r="K252" s="11"/>
      <c r="L252" s="6">
        <v>376</v>
      </c>
      <c r="N252" s="7" t="s">
        <v>233</v>
      </c>
    </row>
    <row r="253" spans="1:14" ht="15" customHeight="1" x14ac:dyDescent="0.15">
      <c r="A253" s="7" t="str">
        <f t="shared" si="10"/>
        <v>378:プロピネブ</v>
      </c>
      <c r="B253" s="5" t="s">
        <v>251</v>
      </c>
      <c r="C253" s="6">
        <v>378</v>
      </c>
      <c r="D253" s="76"/>
      <c r="I253" s="7" t="str">
        <f t="shared" si="11"/>
        <v>378：プロピネブ</v>
      </c>
      <c r="J253" s="5" t="s">
        <v>251</v>
      </c>
      <c r="K253" s="11"/>
      <c r="L253" s="6">
        <v>378</v>
      </c>
      <c r="N253" s="7" t="str">
        <f t="shared" ref="N253:N258" si="15">J253</f>
        <v>プロピネブ</v>
      </c>
    </row>
    <row r="254" spans="1:14" ht="15" customHeight="1" x14ac:dyDescent="0.15">
      <c r="A254" s="7" t="str">
        <f t="shared" si="10"/>
        <v>380:ハロン－１２１１</v>
      </c>
      <c r="B254" s="5" t="s">
        <v>252</v>
      </c>
      <c r="C254" s="6">
        <v>380</v>
      </c>
      <c r="D254" s="76"/>
      <c r="I254" s="7" t="str">
        <f t="shared" si="11"/>
        <v>380：ハロン－１２１１</v>
      </c>
      <c r="J254" s="5" t="s">
        <v>252</v>
      </c>
      <c r="K254" s="11"/>
      <c r="L254" s="6">
        <v>380</v>
      </c>
      <c r="N254" s="7" t="str">
        <f t="shared" si="15"/>
        <v>ハロン－１２１１</v>
      </c>
    </row>
    <row r="255" spans="1:14" ht="15" customHeight="1" x14ac:dyDescent="0.15">
      <c r="A255" s="7" t="str">
        <f t="shared" si="10"/>
        <v>381:ブロモジクロロメタン</v>
      </c>
      <c r="B255" s="5" t="s">
        <v>408</v>
      </c>
      <c r="C255" s="6">
        <v>381</v>
      </c>
      <c r="D255" s="76"/>
      <c r="I255" s="7" t="str">
        <f t="shared" si="11"/>
        <v>381：ブロモジクロロメタン</v>
      </c>
      <c r="J255" s="5" t="s">
        <v>408</v>
      </c>
      <c r="K255" s="11"/>
      <c r="L255" s="6">
        <v>381</v>
      </c>
      <c r="N255" s="7" t="str">
        <f t="shared" si="15"/>
        <v>ブロモジクロロメタン</v>
      </c>
    </row>
    <row r="256" spans="1:14" ht="15" customHeight="1" x14ac:dyDescent="0.15">
      <c r="A256" s="7" t="str">
        <f t="shared" si="10"/>
        <v>382:ハロン－１３０１</v>
      </c>
      <c r="B256" s="5" t="s">
        <v>253</v>
      </c>
      <c r="C256" s="6">
        <v>382</v>
      </c>
      <c r="D256" s="76"/>
      <c r="I256" s="7" t="str">
        <f t="shared" si="11"/>
        <v>382：ハロン－１３０１</v>
      </c>
      <c r="J256" s="5" t="s">
        <v>253</v>
      </c>
      <c r="K256" s="11"/>
      <c r="L256" s="6">
        <v>382</v>
      </c>
      <c r="N256" s="7" t="str">
        <f t="shared" si="15"/>
        <v>ハロン－１３０１</v>
      </c>
    </row>
    <row r="257" spans="1:14" ht="15" customHeight="1" x14ac:dyDescent="0.15">
      <c r="A257" s="7" t="str">
        <f t="shared" si="10"/>
        <v>383:ブロマシル</v>
      </c>
      <c r="B257" s="5" t="s">
        <v>585</v>
      </c>
      <c r="C257" s="6">
        <v>383</v>
      </c>
      <c r="D257" s="76"/>
      <c r="I257" s="7" t="str">
        <f t="shared" si="11"/>
        <v>383：ブロマシル</v>
      </c>
      <c r="J257" s="5" t="s">
        <v>585</v>
      </c>
      <c r="K257" s="11"/>
      <c r="L257" s="6">
        <v>383</v>
      </c>
      <c r="N257" s="7" t="str">
        <f t="shared" si="15"/>
        <v>ブロマシル</v>
      </c>
    </row>
    <row r="258" spans="1:14" ht="15" customHeight="1" x14ac:dyDescent="0.15">
      <c r="A258" s="7" t="str">
        <f t="shared" si="10"/>
        <v>384:１－ブロモプロパン</v>
      </c>
      <c r="B258" s="5" t="s">
        <v>586</v>
      </c>
      <c r="C258" s="6">
        <v>384</v>
      </c>
      <c r="D258" s="76"/>
      <c r="I258" s="7" t="str">
        <f t="shared" si="11"/>
        <v>384：１－ブロモプロパン</v>
      </c>
      <c r="J258" s="5" t="s">
        <v>586</v>
      </c>
      <c r="K258" s="11"/>
      <c r="L258" s="6">
        <v>384</v>
      </c>
      <c r="N258" s="7" t="str">
        <f t="shared" si="15"/>
        <v>１－ブロモプロパン</v>
      </c>
    </row>
    <row r="259" spans="1:14" ht="15" customHeight="1" x14ac:dyDescent="0.15">
      <c r="A259" s="7" t="str">
        <f t="shared" ref="A259:A322" si="16">C259 &amp;":" &amp;B259</f>
        <v>385:２－ブロモプロパン</v>
      </c>
      <c r="B259" s="5" t="s">
        <v>587</v>
      </c>
      <c r="C259" s="6">
        <v>385</v>
      </c>
      <c r="D259" s="76" t="s">
        <v>311</v>
      </c>
      <c r="I259" s="7" t="str">
        <f t="shared" si="11"/>
        <v>385：２－ブロモプロパン</v>
      </c>
      <c r="J259" s="5" t="s">
        <v>587</v>
      </c>
      <c r="K259" s="11"/>
      <c r="L259" s="6">
        <v>385</v>
      </c>
      <c r="N259" s="7" t="s">
        <v>237</v>
      </c>
    </row>
    <row r="260" spans="1:14" ht="15" customHeight="1" x14ac:dyDescent="0.15">
      <c r="A260" s="7" t="str">
        <f t="shared" si="16"/>
        <v>386:臭化メチル</v>
      </c>
      <c r="B260" s="5" t="s">
        <v>254</v>
      </c>
      <c r="C260" s="6">
        <v>386</v>
      </c>
      <c r="D260" s="76"/>
      <c r="I260" s="7" t="str">
        <f t="shared" ref="I260:I323" si="17">L260&amp;"："&amp;J260</f>
        <v>386：臭化メチル</v>
      </c>
      <c r="J260" s="5" t="s">
        <v>254</v>
      </c>
      <c r="K260" s="11"/>
      <c r="L260" s="6">
        <v>386</v>
      </c>
      <c r="N260" s="7" t="str">
        <f>J260</f>
        <v>臭化メチル</v>
      </c>
    </row>
    <row r="261" spans="1:14" ht="15" customHeight="1" x14ac:dyDescent="0.15">
      <c r="A261" s="7" t="str">
        <f t="shared" si="16"/>
        <v>388:エンドスルファン又はベンゾエピン</v>
      </c>
      <c r="B261" s="5" t="s">
        <v>257</v>
      </c>
      <c r="C261" s="6">
        <v>388</v>
      </c>
      <c r="D261" s="76"/>
      <c r="I261" s="7" t="str">
        <f t="shared" si="17"/>
        <v>388：エンドスルファン又はベンゾエピン</v>
      </c>
      <c r="J261" s="5" t="s">
        <v>257</v>
      </c>
      <c r="K261" s="11"/>
      <c r="L261" s="6">
        <v>388</v>
      </c>
      <c r="N261" s="7" t="str">
        <f>J261</f>
        <v>エンドスルファン又はベンゾエピン</v>
      </c>
    </row>
    <row r="262" spans="1:14" ht="15" customHeight="1" x14ac:dyDescent="0.15">
      <c r="A262" s="7" t="str">
        <f t="shared" si="16"/>
        <v>389:ヘキサデシルトリメチルアンモニウム＝クロリド</v>
      </c>
      <c r="B262" s="5" t="s">
        <v>588</v>
      </c>
      <c r="C262" s="6">
        <v>389</v>
      </c>
      <c r="D262" s="76"/>
      <c r="I262" s="7" t="str">
        <f t="shared" si="17"/>
        <v>389：ヘキサデシルトリメチルアンモニウム＝クロリド</v>
      </c>
      <c r="J262" s="5" t="s">
        <v>588</v>
      </c>
      <c r="K262" s="11"/>
      <c r="L262" s="6">
        <v>389</v>
      </c>
      <c r="N262" s="7" t="s">
        <v>240</v>
      </c>
    </row>
    <row r="263" spans="1:14" ht="15" customHeight="1" x14ac:dyDescent="0.15">
      <c r="A263" s="7" t="str">
        <f t="shared" si="16"/>
        <v>390:ヘキサメチレンジアミン</v>
      </c>
      <c r="B263" s="5" t="s">
        <v>258</v>
      </c>
      <c r="C263" s="6">
        <v>390</v>
      </c>
      <c r="D263" s="76"/>
      <c r="I263" s="7" t="str">
        <f t="shared" si="17"/>
        <v>390：ヘキサメチレンジアミン</v>
      </c>
      <c r="J263" s="5" t="s">
        <v>258</v>
      </c>
      <c r="K263" s="11"/>
      <c r="L263" s="6">
        <v>390</v>
      </c>
      <c r="N263" s="7" t="str">
        <f t="shared" ref="N263:N268" si="18">J263</f>
        <v>ヘキサメチレンジアミン</v>
      </c>
    </row>
    <row r="264" spans="1:14" ht="15" customHeight="1" x14ac:dyDescent="0.15">
      <c r="A264" s="7" t="str">
        <f t="shared" si="16"/>
        <v>391:ヘキサメチレン＝ジイソシアネート</v>
      </c>
      <c r="B264" s="5" t="s">
        <v>589</v>
      </c>
      <c r="C264" s="6">
        <v>391</v>
      </c>
      <c r="D264" s="76"/>
      <c r="I264" s="7" t="str">
        <f t="shared" si="17"/>
        <v>391：ヘキサメチレン＝ジイソシアネート</v>
      </c>
      <c r="J264" s="5" t="s">
        <v>589</v>
      </c>
      <c r="K264" s="11"/>
      <c r="L264" s="6">
        <v>391</v>
      </c>
      <c r="N264" s="7" t="str">
        <f t="shared" si="18"/>
        <v>ヘキサメチレン＝ジイソシアネート</v>
      </c>
    </row>
    <row r="265" spans="1:14" ht="15" customHeight="1" x14ac:dyDescent="0.15">
      <c r="A265" s="7" t="str">
        <f t="shared" si="16"/>
        <v>392:ヘキサン</v>
      </c>
      <c r="B265" s="5" t="s">
        <v>516</v>
      </c>
      <c r="C265" s="6">
        <v>392</v>
      </c>
      <c r="D265" s="76"/>
      <c r="I265" s="7" t="str">
        <f t="shared" si="17"/>
        <v>392：ヘキサン</v>
      </c>
      <c r="J265" s="5" t="s">
        <v>516</v>
      </c>
      <c r="K265" s="11"/>
      <c r="L265" s="6">
        <v>392</v>
      </c>
      <c r="N265" s="7" t="str">
        <f t="shared" si="18"/>
        <v>ヘキサン</v>
      </c>
    </row>
    <row r="266" spans="1:14" ht="15" customHeight="1" x14ac:dyDescent="0.15">
      <c r="A266" s="7" t="str">
        <f t="shared" si="16"/>
        <v>393:ベタナフトール</v>
      </c>
      <c r="B266" s="5" t="s">
        <v>409</v>
      </c>
      <c r="C266" s="6">
        <v>393</v>
      </c>
      <c r="D266" s="76"/>
      <c r="I266" s="7" t="str">
        <f t="shared" si="17"/>
        <v>393：ベタナフトール</v>
      </c>
      <c r="J266" s="5" t="s">
        <v>409</v>
      </c>
      <c r="K266" s="11"/>
      <c r="L266" s="6">
        <v>393</v>
      </c>
      <c r="N266" s="7" t="str">
        <f t="shared" si="18"/>
        <v>ベタナフトール</v>
      </c>
    </row>
    <row r="267" spans="1:14" ht="15" customHeight="1" x14ac:dyDescent="0.15">
      <c r="A267" s="7" t="str">
        <f t="shared" si="16"/>
        <v>394:ベリリウム及びその化合物</v>
      </c>
      <c r="B267" s="5" t="s">
        <v>259</v>
      </c>
      <c r="C267" s="6">
        <v>394</v>
      </c>
      <c r="D267" s="76" t="s">
        <v>311</v>
      </c>
      <c r="I267" s="7" t="str">
        <f t="shared" si="17"/>
        <v>394：ベリリウム及びその化合物</v>
      </c>
      <c r="J267" s="5" t="s">
        <v>259</v>
      </c>
      <c r="K267" s="11"/>
      <c r="L267" s="6">
        <v>394</v>
      </c>
      <c r="N267" s="7" t="str">
        <f t="shared" si="18"/>
        <v>ベリリウム及びその化合物</v>
      </c>
    </row>
    <row r="268" spans="1:14" ht="15" customHeight="1" x14ac:dyDescent="0.15">
      <c r="A268" s="7" t="str">
        <f t="shared" si="16"/>
        <v>395:ペルオキソ二硫酸の水溶性塩</v>
      </c>
      <c r="B268" s="5" t="s">
        <v>410</v>
      </c>
      <c r="C268" s="6">
        <v>395</v>
      </c>
      <c r="D268" s="76"/>
      <c r="I268" s="7" t="str">
        <f t="shared" si="17"/>
        <v>395：ペルオキソ二硫酸の水溶性塩</v>
      </c>
      <c r="J268" s="5" t="s">
        <v>410</v>
      </c>
      <c r="K268" s="11"/>
      <c r="L268" s="6">
        <v>395</v>
      </c>
      <c r="N268" s="7" t="str">
        <f t="shared" si="18"/>
        <v>ペルオキソ二硫酸の水溶性塩</v>
      </c>
    </row>
    <row r="269" spans="1:14" ht="15" customHeight="1" x14ac:dyDescent="0.15">
      <c r="A269" s="7" t="str">
        <f t="shared" si="16"/>
        <v>396:ＰＦＯＳ</v>
      </c>
      <c r="B269" s="5" t="s">
        <v>590</v>
      </c>
      <c r="C269" s="6">
        <v>396</v>
      </c>
      <c r="D269" s="76"/>
      <c r="I269" s="7" t="str">
        <f t="shared" si="17"/>
        <v>396：ＰＦＯＳ</v>
      </c>
      <c r="J269" s="5" t="s">
        <v>590</v>
      </c>
      <c r="K269" s="11"/>
      <c r="L269" s="6">
        <v>396</v>
      </c>
      <c r="N269" s="7" t="s">
        <v>241</v>
      </c>
    </row>
    <row r="270" spans="1:14" ht="15" customHeight="1" x14ac:dyDescent="0.15">
      <c r="A270" s="7" t="str">
        <f t="shared" si="16"/>
        <v>397:ベンジリジン＝トリクロリド</v>
      </c>
      <c r="B270" s="5" t="s">
        <v>591</v>
      </c>
      <c r="C270" s="6">
        <v>397</v>
      </c>
      <c r="D270" s="76" t="s">
        <v>311</v>
      </c>
      <c r="I270" s="7" t="str">
        <f t="shared" si="17"/>
        <v>397：ベンジリジン＝トリクロリド</v>
      </c>
      <c r="J270" s="5" t="s">
        <v>591</v>
      </c>
      <c r="K270" s="11"/>
      <c r="L270" s="6">
        <v>397</v>
      </c>
      <c r="N270" s="7" t="str">
        <f t="shared" ref="N270:N275" si="19">J270</f>
        <v>ベンジリジン＝トリクロリド</v>
      </c>
    </row>
    <row r="271" spans="1:14" ht="15" customHeight="1" x14ac:dyDescent="0.15">
      <c r="A271" s="7" t="str">
        <f t="shared" si="16"/>
        <v>398:塩化ベンジル</v>
      </c>
      <c r="B271" s="5" t="s">
        <v>260</v>
      </c>
      <c r="C271" s="6">
        <v>398</v>
      </c>
      <c r="D271" s="76"/>
      <c r="I271" s="7" t="str">
        <f t="shared" si="17"/>
        <v>398：塩化ベンジル</v>
      </c>
      <c r="J271" s="5" t="s">
        <v>260</v>
      </c>
      <c r="K271" s="11"/>
      <c r="L271" s="6">
        <v>398</v>
      </c>
      <c r="N271" s="7" t="str">
        <f t="shared" si="19"/>
        <v>塩化ベンジル</v>
      </c>
    </row>
    <row r="272" spans="1:14" ht="15" customHeight="1" x14ac:dyDescent="0.15">
      <c r="A272" s="7" t="str">
        <f t="shared" si="16"/>
        <v>399:ベンズアルデヒド</v>
      </c>
      <c r="B272" s="5" t="s">
        <v>261</v>
      </c>
      <c r="C272" s="6">
        <v>399</v>
      </c>
      <c r="D272" s="76"/>
      <c r="I272" s="7" t="str">
        <f t="shared" si="17"/>
        <v>399：ベンズアルデヒド</v>
      </c>
      <c r="J272" s="5" t="s">
        <v>261</v>
      </c>
      <c r="K272" s="11"/>
      <c r="L272" s="6">
        <v>399</v>
      </c>
      <c r="N272" s="7" t="str">
        <f t="shared" si="19"/>
        <v>ベンズアルデヒド</v>
      </c>
    </row>
    <row r="273" spans="1:14" ht="15" customHeight="1" x14ac:dyDescent="0.15">
      <c r="A273" s="7" t="str">
        <f t="shared" si="16"/>
        <v>400:ベンゼン</v>
      </c>
      <c r="B273" s="14" t="s">
        <v>262</v>
      </c>
      <c r="C273" s="6">
        <v>400</v>
      </c>
      <c r="D273" s="76" t="s">
        <v>311</v>
      </c>
      <c r="I273" s="7" t="str">
        <f t="shared" si="17"/>
        <v>400：ベンゼン</v>
      </c>
      <c r="J273" s="14" t="s">
        <v>262</v>
      </c>
      <c r="K273" s="11"/>
      <c r="L273" s="6">
        <v>400</v>
      </c>
      <c r="N273" s="7" t="str">
        <f t="shared" si="19"/>
        <v>ベンゼン</v>
      </c>
    </row>
    <row r="274" spans="1:14" ht="15" customHeight="1" x14ac:dyDescent="0.15">
      <c r="A274" s="7" t="str">
        <f t="shared" si="16"/>
        <v>401:１，２，４－ベンゼントリカルボン酸１，２－無水物</v>
      </c>
      <c r="B274" s="5" t="s">
        <v>592</v>
      </c>
      <c r="C274" s="6">
        <v>401</v>
      </c>
      <c r="D274" s="76"/>
      <c r="I274" s="7" t="str">
        <f t="shared" si="17"/>
        <v>401：１，２，４－ベンゼントリカルボン酸１，２－無水物</v>
      </c>
      <c r="J274" s="5" t="s">
        <v>592</v>
      </c>
      <c r="K274" s="11"/>
      <c r="L274" s="6">
        <v>401</v>
      </c>
      <c r="N274" s="7" t="str">
        <f t="shared" si="19"/>
        <v>１，２，４－ベンゼントリカルボン酸１，２－無水物</v>
      </c>
    </row>
    <row r="275" spans="1:14" ht="15" customHeight="1" x14ac:dyDescent="0.15">
      <c r="A275" s="7" t="str">
        <f t="shared" si="16"/>
        <v>402:メフェナセット</v>
      </c>
      <c r="B275" s="5" t="s">
        <v>263</v>
      </c>
      <c r="C275" s="6">
        <v>402</v>
      </c>
      <c r="D275" s="76"/>
      <c r="I275" s="7" t="str">
        <f t="shared" si="17"/>
        <v>402：メフェナセット</v>
      </c>
      <c r="J275" s="5" t="s">
        <v>263</v>
      </c>
      <c r="K275" s="11"/>
      <c r="L275" s="6">
        <v>402</v>
      </c>
      <c r="N275" s="7" t="str">
        <f t="shared" si="19"/>
        <v>メフェナセット</v>
      </c>
    </row>
    <row r="276" spans="1:14" ht="15" customHeight="1" x14ac:dyDescent="0.15">
      <c r="A276" s="7" t="str">
        <f t="shared" si="16"/>
        <v>403:ベンゾフェノン</v>
      </c>
      <c r="B276" s="5" t="s">
        <v>411</v>
      </c>
      <c r="C276" s="6">
        <v>403</v>
      </c>
      <c r="D276" s="76"/>
      <c r="I276" s="7" t="str">
        <f t="shared" si="17"/>
        <v>403：ベンゾフェノン</v>
      </c>
      <c r="J276" s="5" t="s">
        <v>411</v>
      </c>
      <c r="K276" s="11"/>
      <c r="L276" s="6">
        <v>403</v>
      </c>
      <c r="N276" s="7" t="s">
        <v>242</v>
      </c>
    </row>
    <row r="277" spans="1:14" ht="15" customHeight="1" x14ac:dyDescent="0.15">
      <c r="A277" s="7" t="str">
        <f t="shared" si="16"/>
        <v>404:ペンタクロロフェノール</v>
      </c>
      <c r="B277" s="5" t="s">
        <v>412</v>
      </c>
      <c r="C277" s="6">
        <v>404</v>
      </c>
      <c r="D277" s="76" t="s">
        <v>311</v>
      </c>
      <c r="I277" s="7" t="str">
        <f t="shared" si="17"/>
        <v>404：ペンタクロロフェノール</v>
      </c>
      <c r="J277" s="5" t="s">
        <v>412</v>
      </c>
      <c r="K277" s="11"/>
      <c r="L277" s="6">
        <v>404</v>
      </c>
      <c r="N277" s="7" t="s">
        <v>325</v>
      </c>
    </row>
    <row r="278" spans="1:14" ht="15" customHeight="1" x14ac:dyDescent="0.15">
      <c r="A278" s="7" t="str">
        <f t="shared" si="16"/>
        <v>405:ほう素化合物</v>
      </c>
      <c r="B278" s="5" t="s">
        <v>413</v>
      </c>
      <c r="C278" s="6">
        <v>405</v>
      </c>
      <c r="D278" s="76"/>
      <c r="I278" s="7" t="str">
        <f t="shared" si="17"/>
        <v>405：ほう素化合物</v>
      </c>
      <c r="J278" s="5" t="s">
        <v>413</v>
      </c>
      <c r="K278" s="11"/>
      <c r="L278" s="6">
        <v>405</v>
      </c>
      <c r="N278" s="7" t="s">
        <v>244</v>
      </c>
    </row>
    <row r="279" spans="1:14" ht="15" customHeight="1" x14ac:dyDescent="0.15">
      <c r="A279" s="7" t="str">
        <f t="shared" si="16"/>
        <v>406:ＰＣＢ</v>
      </c>
      <c r="B279" s="5" t="s">
        <v>265</v>
      </c>
      <c r="C279" s="6">
        <v>406</v>
      </c>
      <c r="D279" s="76" t="s">
        <v>311</v>
      </c>
      <c r="I279" s="7" t="str">
        <f t="shared" si="17"/>
        <v>406：ＰＣＢ</v>
      </c>
      <c r="J279" s="5" t="s">
        <v>265</v>
      </c>
      <c r="K279" s="11"/>
      <c r="L279" s="6">
        <v>406</v>
      </c>
      <c r="N279" s="7" t="s">
        <v>326</v>
      </c>
    </row>
    <row r="280" spans="1:14" ht="15" customHeight="1" x14ac:dyDescent="0.15">
      <c r="A280" s="7" t="str">
        <f t="shared" si="16"/>
        <v>407:ポリ（オキシエチレン）＝アルキルエーテル（アルキル基の炭素数が１２から１５までのもの及びその混合物に限る。）</v>
      </c>
      <c r="B280" s="5" t="s">
        <v>593</v>
      </c>
      <c r="C280" s="6">
        <v>407</v>
      </c>
      <c r="D280" s="76"/>
      <c r="I280" s="7" t="str">
        <f t="shared" si="17"/>
        <v>407：ポリ（オキシエチレン）＝アルキルエーテル（アルキル基の炭素数が１２から１５までのもの及びその混合物に限る。）</v>
      </c>
      <c r="J280" s="5" t="s">
        <v>593</v>
      </c>
      <c r="K280" s="11"/>
      <c r="L280" s="6">
        <v>407</v>
      </c>
      <c r="N280" s="7" t="s">
        <v>246</v>
      </c>
    </row>
    <row r="281" spans="1:14" ht="15" customHeight="1" x14ac:dyDescent="0.15">
      <c r="A281" s="7" t="str">
        <f t="shared" si="16"/>
        <v>408:ポリ（オキシエチレン）＝アルキルフェニルエーテル（アルキル基の炭素数が８のものに限る。）</v>
      </c>
      <c r="B281" s="5" t="s">
        <v>594</v>
      </c>
      <c r="C281" s="6">
        <v>408</v>
      </c>
      <c r="D281" s="76"/>
      <c r="I281" s="7" t="str">
        <f t="shared" si="17"/>
        <v>408：ポリ（オキシエチレン）＝アルキルフェニルエーテル（アルキル基の炭素数が８のものに限る。）</v>
      </c>
      <c r="J281" s="5" t="s">
        <v>594</v>
      </c>
      <c r="K281" s="11"/>
      <c r="L281" s="6">
        <v>408</v>
      </c>
      <c r="N281" s="7" t="s">
        <v>247</v>
      </c>
    </row>
    <row r="282" spans="1:14" ht="15" customHeight="1" x14ac:dyDescent="0.15">
      <c r="A282" s="7" t="str">
        <f t="shared" si="16"/>
        <v>409:ポリ（オキシエチレン）＝ドデシルエーテル硫酸エステルナトリウム</v>
      </c>
      <c r="B282" s="5" t="s">
        <v>595</v>
      </c>
      <c r="C282" s="6">
        <v>409</v>
      </c>
      <c r="D282" s="76"/>
      <c r="I282" s="7" t="str">
        <f t="shared" si="17"/>
        <v>409：ポリ（オキシエチレン）＝ドデシルエーテル硫酸エステルナトリウム</v>
      </c>
      <c r="J282" s="5" t="s">
        <v>595</v>
      </c>
      <c r="K282" s="11"/>
      <c r="L282" s="6">
        <v>409</v>
      </c>
      <c r="N282" s="7" t="s">
        <v>248</v>
      </c>
    </row>
    <row r="283" spans="1:14" ht="15" customHeight="1" x14ac:dyDescent="0.15">
      <c r="A283" s="7" t="str">
        <f t="shared" si="16"/>
        <v>410:ポリ（オキシエチレン）＝アルキルフェニルエーテル（アルキル基の炭素数が９のものに限る。）</v>
      </c>
      <c r="B283" s="5" t="s">
        <v>596</v>
      </c>
      <c r="C283" s="6">
        <v>410</v>
      </c>
      <c r="D283" s="76"/>
      <c r="I283" s="7" t="str">
        <f t="shared" si="17"/>
        <v>410：ポリ（オキシエチレン）＝アルキルフェニルエーテル（アルキル基の炭素数が９のものに限る。）</v>
      </c>
      <c r="J283" s="5" t="s">
        <v>596</v>
      </c>
      <c r="K283" s="11"/>
      <c r="L283" s="6">
        <v>410</v>
      </c>
      <c r="N283" s="7" t="s">
        <v>249</v>
      </c>
    </row>
    <row r="284" spans="1:14" ht="15" customHeight="1" x14ac:dyDescent="0.15">
      <c r="A284" s="7" t="str">
        <f t="shared" si="16"/>
        <v>411:ホルムアルデヒド</v>
      </c>
      <c r="B284" s="5" t="s">
        <v>266</v>
      </c>
      <c r="C284" s="6">
        <v>411</v>
      </c>
      <c r="D284" s="76" t="s">
        <v>311</v>
      </c>
      <c r="I284" s="7" t="str">
        <f t="shared" si="17"/>
        <v>411：ホルムアルデヒド</v>
      </c>
      <c r="J284" s="5" t="s">
        <v>266</v>
      </c>
      <c r="K284" s="11"/>
      <c r="L284" s="6">
        <v>411</v>
      </c>
      <c r="N284" s="7" t="str">
        <f>J284</f>
        <v>ホルムアルデヒド</v>
      </c>
    </row>
    <row r="285" spans="1:14" ht="15" customHeight="1" x14ac:dyDescent="0.15">
      <c r="A285" s="7" t="str">
        <f t="shared" si="16"/>
        <v>412:マンガン及びその化合物</v>
      </c>
      <c r="B285" s="5" t="s">
        <v>267</v>
      </c>
      <c r="C285" s="6">
        <v>412</v>
      </c>
      <c r="D285" s="76"/>
      <c r="I285" s="7" t="str">
        <f t="shared" si="17"/>
        <v>412：マンガン及びその化合物</v>
      </c>
      <c r="J285" s="5" t="s">
        <v>267</v>
      </c>
      <c r="K285" s="11"/>
      <c r="L285" s="6">
        <v>412</v>
      </c>
      <c r="N285" s="7" t="str">
        <f>J285</f>
        <v>マンガン及びその化合物</v>
      </c>
    </row>
    <row r="286" spans="1:14" ht="15" customHeight="1" x14ac:dyDescent="0.15">
      <c r="A286" s="7" t="str">
        <f t="shared" si="16"/>
        <v>413:無水フタル酸</v>
      </c>
      <c r="B286" s="5" t="s">
        <v>268</v>
      </c>
      <c r="C286" s="6">
        <v>413</v>
      </c>
      <c r="D286" s="76"/>
      <c r="I286" s="7" t="str">
        <f t="shared" si="17"/>
        <v>413：無水フタル酸</v>
      </c>
      <c r="J286" s="5" t="s">
        <v>268</v>
      </c>
      <c r="K286" s="11"/>
      <c r="L286" s="6">
        <v>413</v>
      </c>
      <c r="N286" s="7" t="s">
        <v>251</v>
      </c>
    </row>
    <row r="287" spans="1:14" ht="15" customHeight="1" x14ac:dyDescent="0.15">
      <c r="A287" s="7" t="str">
        <f t="shared" si="16"/>
        <v>415:メタクリル酸</v>
      </c>
      <c r="B287" s="5" t="s">
        <v>269</v>
      </c>
      <c r="C287" s="6">
        <v>415</v>
      </c>
      <c r="D287" s="76"/>
      <c r="I287" s="7" t="str">
        <f t="shared" si="17"/>
        <v>415：メタクリル酸</v>
      </c>
      <c r="J287" s="5" t="s">
        <v>269</v>
      </c>
      <c r="K287" s="11"/>
      <c r="L287" s="6">
        <v>415</v>
      </c>
      <c r="N287" s="7" t="s">
        <v>252</v>
      </c>
    </row>
    <row r="288" spans="1:14" ht="15" customHeight="1" x14ac:dyDescent="0.15">
      <c r="A288" s="7" t="str">
        <f t="shared" si="16"/>
        <v>420:メタクリル酸メチル</v>
      </c>
      <c r="B288" s="5" t="s">
        <v>270</v>
      </c>
      <c r="C288" s="6">
        <v>420</v>
      </c>
      <c r="D288" s="76"/>
      <c r="I288" s="7" t="str">
        <f t="shared" si="17"/>
        <v>420：メタクリル酸メチル</v>
      </c>
      <c r="J288" s="5" t="s">
        <v>270</v>
      </c>
      <c r="K288" s="11"/>
      <c r="L288" s="6">
        <v>420</v>
      </c>
      <c r="N288" s="7" t="s">
        <v>253</v>
      </c>
    </row>
    <row r="289" spans="1:14" ht="15" customHeight="1" x14ac:dyDescent="0.15">
      <c r="A289" s="7" t="str">
        <f t="shared" si="16"/>
        <v>422:フェリムゾン</v>
      </c>
      <c r="B289" s="5" t="s">
        <v>271</v>
      </c>
      <c r="C289" s="6">
        <v>422</v>
      </c>
      <c r="D289" s="76"/>
      <c r="I289" s="7" t="str">
        <f t="shared" si="17"/>
        <v>422：フェリムゾン</v>
      </c>
      <c r="J289" s="5" t="s">
        <v>271</v>
      </c>
      <c r="K289" s="11"/>
      <c r="L289" s="6">
        <v>422</v>
      </c>
      <c r="N289" s="7" t="str">
        <f>J289</f>
        <v>フェリムゾン</v>
      </c>
    </row>
    <row r="290" spans="1:14" ht="15" customHeight="1" x14ac:dyDescent="0.15">
      <c r="A290" s="7" t="str">
        <f t="shared" si="16"/>
        <v>424:メチル＝イソチオシアネート</v>
      </c>
      <c r="B290" s="5" t="s">
        <v>597</v>
      </c>
      <c r="C290" s="6">
        <v>424</v>
      </c>
      <c r="D290" s="76"/>
      <c r="I290" s="7" t="str">
        <f t="shared" si="17"/>
        <v>424：メチル＝イソチオシアネート</v>
      </c>
      <c r="J290" s="5" t="s">
        <v>597</v>
      </c>
      <c r="K290" s="11"/>
      <c r="L290" s="6">
        <v>424</v>
      </c>
      <c r="N290" s="7" t="s">
        <v>254</v>
      </c>
    </row>
    <row r="291" spans="1:14" ht="15" customHeight="1" x14ac:dyDescent="0.15">
      <c r="A291" s="7" t="str">
        <f t="shared" si="16"/>
        <v>426:カルボフラン</v>
      </c>
      <c r="B291" s="5" t="s">
        <v>274</v>
      </c>
      <c r="C291" s="6">
        <v>426</v>
      </c>
      <c r="D291" s="76"/>
      <c r="I291" s="7" t="str">
        <f t="shared" si="17"/>
        <v>426：カルボフラン</v>
      </c>
      <c r="J291" s="5" t="s">
        <v>274</v>
      </c>
      <c r="K291" s="11"/>
      <c r="L291" s="6">
        <v>426</v>
      </c>
      <c r="N291" s="7" t="s">
        <v>255</v>
      </c>
    </row>
    <row r="292" spans="1:14" ht="15" customHeight="1" x14ac:dyDescent="0.15">
      <c r="A292" s="7" t="str">
        <f t="shared" si="16"/>
        <v>427:カルバリル又はＮＡＣ</v>
      </c>
      <c r="B292" s="5" t="s">
        <v>276</v>
      </c>
      <c r="C292" s="6">
        <v>427</v>
      </c>
      <c r="D292" s="76"/>
      <c r="I292" s="7" t="str">
        <f t="shared" si="17"/>
        <v>427：カルバリル又はＮＡＣ</v>
      </c>
      <c r="J292" s="5" t="s">
        <v>276</v>
      </c>
      <c r="K292" s="11"/>
      <c r="L292" s="6">
        <v>427</v>
      </c>
      <c r="N292" s="7" t="s">
        <v>256</v>
      </c>
    </row>
    <row r="293" spans="1:14" ht="15" customHeight="1" x14ac:dyDescent="0.15">
      <c r="A293" s="7" t="str">
        <f t="shared" si="16"/>
        <v>428:フェノブカルブ又はＢＰＭＣ</v>
      </c>
      <c r="B293" s="5" t="s">
        <v>277</v>
      </c>
      <c r="C293" s="6">
        <v>428</v>
      </c>
      <c r="D293" s="76"/>
      <c r="I293" s="7" t="str">
        <f t="shared" si="17"/>
        <v>428：フェノブカルブ又はＢＰＭＣ</v>
      </c>
      <c r="J293" s="5" t="s">
        <v>277</v>
      </c>
      <c r="K293" s="11"/>
      <c r="L293" s="6">
        <v>428</v>
      </c>
      <c r="N293" s="7" t="s">
        <v>257</v>
      </c>
    </row>
    <row r="294" spans="1:14" ht="15" customHeight="1" x14ac:dyDescent="0.15">
      <c r="A294" s="7" t="str">
        <f t="shared" si="16"/>
        <v>431:アゾキシストロビン</v>
      </c>
      <c r="B294" s="5" t="s">
        <v>414</v>
      </c>
      <c r="C294" s="6">
        <v>431</v>
      </c>
      <c r="D294" s="76"/>
      <c r="I294" s="7" t="str">
        <f t="shared" si="17"/>
        <v>431：アゾキシストロビン</v>
      </c>
      <c r="J294" s="5" t="s">
        <v>414</v>
      </c>
      <c r="K294" s="11"/>
      <c r="L294" s="6">
        <v>431</v>
      </c>
      <c r="N294" s="7" t="str">
        <f>J294</f>
        <v>アゾキシストロビン</v>
      </c>
    </row>
    <row r="295" spans="1:14" ht="15" customHeight="1" x14ac:dyDescent="0.15">
      <c r="A295" s="7" t="str">
        <f t="shared" si="16"/>
        <v>433:カーバム</v>
      </c>
      <c r="B295" s="5" t="s">
        <v>415</v>
      </c>
      <c r="C295" s="6">
        <v>433</v>
      </c>
      <c r="D295" s="76"/>
      <c r="I295" s="7" t="str">
        <f t="shared" si="17"/>
        <v>433：カーバム</v>
      </c>
      <c r="J295" s="5" t="s">
        <v>415</v>
      </c>
      <c r="K295" s="11"/>
      <c r="L295" s="6">
        <v>433</v>
      </c>
      <c r="N295" s="7" t="str">
        <f>J295</f>
        <v>カーバム</v>
      </c>
    </row>
    <row r="296" spans="1:14" ht="15" customHeight="1" x14ac:dyDescent="0.15">
      <c r="A296" s="7" t="str">
        <f t="shared" si="16"/>
        <v>436:アルファ－メチルスチレン</v>
      </c>
      <c r="B296" s="5" t="s">
        <v>598</v>
      </c>
      <c r="C296" s="6">
        <v>436</v>
      </c>
      <c r="D296" s="76"/>
      <c r="I296" s="7" t="str">
        <f t="shared" si="17"/>
        <v>436：アルファ－メチルスチレン</v>
      </c>
      <c r="J296" s="5" t="s">
        <v>598</v>
      </c>
      <c r="K296" s="11"/>
      <c r="L296" s="6">
        <v>436</v>
      </c>
      <c r="N296" s="7" t="str">
        <f>J296</f>
        <v>アルファ－メチルスチレン</v>
      </c>
    </row>
    <row r="297" spans="1:14" ht="15" customHeight="1" x14ac:dyDescent="0.15">
      <c r="A297" s="7" t="str">
        <f t="shared" si="16"/>
        <v>438:メチルナフタレン</v>
      </c>
      <c r="B297" s="5" t="s">
        <v>416</v>
      </c>
      <c r="C297" s="6">
        <v>438</v>
      </c>
      <c r="D297" s="76"/>
      <c r="I297" s="7" t="str">
        <f t="shared" si="17"/>
        <v>438：メチルナフタレン</v>
      </c>
      <c r="J297" s="5" t="s">
        <v>416</v>
      </c>
      <c r="K297" s="11"/>
      <c r="L297" s="6">
        <v>438</v>
      </c>
      <c r="N297" s="7" t="str">
        <f>J297</f>
        <v>メチルナフタレン</v>
      </c>
    </row>
    <row r="298" spans="1:14" ht="15" customHeight="1" x14ac:dyDescent="0.15">
      <c r="A298" s="7" t="str">
        <f t="shared" si="16"/>
        <v>439:３－メチルピリジン</v>
      </c>
      <c r="B298" s="5" t="s">
        <v>599</v>
      </c>
      <c r="C298" s="6">
        <v>439</v>
      </c>
      <c r="D298" s="76"/>
      <c r="I298" s="7" t="str">
        <f t="shared" si="17"/>
        <v>439：３－メチルピリジン</v>
      </c>
      <c r="J298" s="5" t="s">
        <v>599</v>
      </c>
      <c r="K298" s="11"/>
      <c r="L298" s="6">
        <v>439</v>
      </c>
      <c r="N298" s="7" t="str">
        <f>J298</f>
        <v>３－メチルピリジン</v>
      </c>
    </row>
    <row r="299" spans="1:14" ht="15" customHeight="1" x14ac:dyDescent="0.15">
      <c r="A299" s="7" t="str">
        <f t="shared" si="16"/>
        <v>442:メプロニル</v>
      </c>
      <c r="B299" s="5" t="s">
        <v>417</v>
      </c>
      <c r="C299" s="6">
        <v>442</v>
      </c>
      <c r="D299" s="76"/>
      <c r="I299" s="7" t="str">
        <f t="shared" si="17"/>
        <v>442：メプロニル</v>
      </c>
      <c r="J299" s="5" t="s">
        <v>417</v>
      </c>
      <c r="K299" s="11"/>
      <c r="L299" s="6">
        <v>442</v>
      </c>
      <c r="N299" s="7" t="s">
        <v>260</v>
      </c>
    </row>
    <row r="300" spans="1:14" ht="15" customHeight="1" x14ac:dyDescent="0.15">
      <c r="A300" s="7" t="str">
        <f t="shared" si="16"/>
        <v>443:メソミル</v>
      </c>
      <c r="B300" s="5" t="s">
        <v>418</v>
      </c>
      <c r="C300" s="6">
        <v>443</v>
      </c>
      <c r="D300" s="76"/>
      <c r="I300" s="7" t="str">
        <f t="shared" si="17"/>
        <v>443：メソミル</v>
      </c>
      <c r="J300" s="5" t="s">
        <v>418</v>
      </c>
      <c r="K300" s="11"/>
      <c r="L300" s="6">
        <v>443</v>
      </c>
      <c r="N300" s="7" t="str">
        <f>J300</f>
        <v>メソミル</v>
      </c>
    </row>
    <row r="301" spans="1:14" ht="15" customHeight="1" x14ac:dyDescent="0.15">
      <c r="A301" s="7" t="str">
        <f t="shared" si="16"/>
        <v>444:トリフロキシストロビン</v>
      </c>
      <c r="B301" s="5" t="s">
        <v>419</v>
      </c>
      <c r="C301" s="6">
        <v>444</v>
      </c>
      <c r="D301" s="76"/>
      <c r="I301" s="7" t="str">
        <f t="shared" si="17"/>
        <v>444：トリフロキシストロビン</v>
      </c>
      <c r="J301" s="5" t="s">
        <v>419</v>
      </c>
      <c r="K301" s="11"/>
      <c r="L301" s="6">
        <v>444</v>
      </c>
      <c r="N301" s="7" t="str">
        <f>J301</f>
        <v>トリフロキシストロビン</v>
      </c>
    </row>
    <row r="302" spans="1:14" ht="15" customHeight="1" x14ac:dyDescent="0.15">
      <c r="A302" s="7" t="str">
        <f t="shared" si="16"/>
        <v>445:クレソキシムメチル</v>
      </c>
      <c r="B302" s="5" t="s">
        <v>600</v>
      </c>
      <c r="C302" s="6">
        <v>445</v>
      </c>
      <c r="D302" s="76"/>
      <c r="I302" s="7" t="str">
        <f t="shared" si="17"/>
        <v>445：クレソキシムメチル</v>
      </c>
      <c r="J302" s="5" t="s">
        <v>600</v>
      </c>
      <c r="K302" s="11"/>
      <c r="L302" s="6">
        <v>445</v>
      </c>
      <c r="N302" s="7" t="str">
        <f>J302</f>
        <v>クレソキシムメチル</v>
      </c>
    </row>
    <row r="303" spans="1:14" ht="15" customHeight="1" x14ac:dyDescent="0.15">
      <c r="A303" s="7" t="str">
        <f t="shared" si="16"/>
        <v>446:４，４’－メチレンジアニリン</v>
      </c>
      <c r="B303" s="5" t="s">
        <v>601</v>
      </c>
      <c r="C303" s="6">
        <v>446</v>
      </c>
      <c r="D303" s="76"/>
      <c r="I303" s="7" t="str">
        <f t="shared" si="17"/>
        <v>446：４，４’－メチレンジアニリン</v>
      </c>
      <c r="J303" s="5" t="s">
        <v>601</v>
      </c>
      <c r="K303" s="11"/>
      <c r="L303" s="6">
        <v>446</v>
      </c>
      <c r="N303" s="7" t="s">
        <v>263</v>
      </c>
    </row>
    <row r="304" spans="1:14" ht="15" customHeight="1" x14ac:dyDescent="0.15">
      <c r="A304" s="7" t="str">
        <f t="shared" si="16"/>
        <v>448:メチレンビス（４，１－フェニレン）＝ジイソシアネート</v>
      </c>
      <c r="B304" s="5" t="s">
        <v>602</v>
      </c>
      <c r="C304" s="6">
        <v>448</v>
      </c>
      <c r="D304" s="76"/>
      <c r="I304" s="7" t="str">
        <f t="shared" si="17"/>
        <v>448：メチレンビス（４，１－フェニレン）＝ジイソシアネート</v>
      </c>
      <c r="J304" s="5" t="s">
        <v>602</v>
      </c>
      <c r="K304" s="11"/>
      <c r="L304" s="6">
        <v>448</v>
      </c>
      <c r="N304" s="7" t="s">
        <v>264</v>
      </c>
    </row>
    <row r="305" spans="1:14" ht="15" customHeight="1" x14ac:dyDescent="0.15">
      <c r="A305" s="7" t="str">
        <f t="shared" si="16"/>
        <v>449:フェンメディファム</v>
      </c>
      <c r="B305" s="5" t="s">
        <v>420</v>
      </c>
      <c r="C305" s="6">
        <v>449</v>
      </c>
      <c r="D305" s="76"/>
      <c r="I305" s="7" t="str">
        <f t="shared" si="17"/>
        <v>449：フェンメディファム</v>
      </c>
      <c r="J305" s="5" t="s">
        <v>420</v>
      </c>
      <c r="K305" s="11"/>
      <c r="L305" s="6">
        <v>449</v>
      </c>
      <c r="N305" s="7" t="str">
        <f>J305</f>
        <v>フェンメディファム</v>
      </c>
    </row>
    <row r="306" spans="1:14" ht="15" customHeight="1" x14ac:dyDescent="0.15">
      <c r="A306" s="7" t="str">
        <f t="shared" si="16"/>
        <v>450:ピリブチカルブ</v>
      </c>
      <c r="B306" s="5" t="s">
        <v>283</v>
      </c>
      <c r="C306" s="6">
        <v>450</v>
      </c>
      <c r="D306" s="76"/>
      <c r="I306" s="7" t="str">
        <f t="shared" si="17"/>
        <v>450：ピリブチカルブ</v>
      </c>
      <c r="J306" s="5" t="s">
        <v>283</v>
      </c>
      <c r="K306" s="11"/>
      <c r="L306" s="6">
        <v>450</v>
      </c>
      <c r="N306" s="7" t="str">
        <f>J306</f>
        <v>ピリブチカルブ</v>
      </c>
    </row>
    <row r="307" spans="1:14" ht="15" customHeight="1" x14ac:dyDescent="0.15">
      <c r="A307" s="7" t="str">
        <f t="shared" si="16"/>
        <v>453:モリブデン及びその化合物</v>
      </c>
      <c r="B307" s="5" t="s">
        <v>285</v>
      </c>
      <c r="C307" s="6">
        <v>453</v>
      </c>
      <c r="D307" s="76"/>
      <c r="I307" s="7" t="str">
        <f t="shared" si="17"/>
        <v>453：モリブデン及びその化合物</v>
      </c>
      <c r="J307" s="5" t="s">
        <v>285</v>
      </c>
      <c r="K307" s="11"/>
      <c r="L307" s="6">
        <v>453</v>
      </c>
      <c r="N307" s="7" t="str">
        <f>J307</f>
        <v>モリブデン及びその化合物</v>
      </c>
    </row>
    <row r="308" spans="1:14" ht="15" customHeight="1" x14ac:dyDescent="0.15">
      <c r="A308" s="7" t="str">
        <f t="shared" si="16"/>
        <v>456:りん化アルミニウム</v>
      </c>
      <c r="B308" s="5" t="s">
        <v>421</v>
      </c>
      <c r="C308" s="6">
        <v>456</v>
      </c>
      <c r="D308" s="76"/>
      <c r="I308" s="7" t="str">
        <f t="shared" si="17"/>
        <v>456：りん化アルミニウム</v>
      </c>
      <c r="J308" s="5" t="s">
        <v>421</v>
      </c>
      <c r="K308" s="11"/>
      <c r="L308" s="6">
        <v>456</v>
      </c>
      <c r="N308" s="7" t="s">
        <v>265</v>
      </c>
    </row>
    <row r="309" spans="1:14" ht="15" customHeight="1" x14ac:dyDescent="0.15">
      <c r="A309" s="7" t="str">
        <f t="shared" si="16"/>
        <v>457:ジクロルボス又はＤＤＶＰ</v>
      </c>
      <c r="B309" s="5" t="s">
        <v>317</v>
      </c>
      <c r="C309" s="6">
        <v>457</v>
      </c>
      <c r="D309" s="76"/>
      <c r="I309" s="7" t="str">
        <f t="shared" si="17"/>
        <v>457：ジクロルボス又はＤＤＶＰ</v>
      </c>
      <c r="J309" s="5" t="s">
        <v>317</v>
      </c>
      <c r="K309" s="11"/>
      <c r="L309" s="6">
        <v>457</v>
      </c>
      <c r="N309" s="7" t="str">
        <f t="shared" ref="N309:N323" si="20">J309</f>
        <v>ジクロルボス又はＤＤＶＰ</v>
      </c>
    </row>
    <row r="310" spans="1:14" ht="15" customHeight="1" x14ac:dyDescent="0.15">
      <c r="A310" s="7" t="str">
        <f t="shared" si="16"/>
        <v>458:りん酸トリス（２－エチルヘキシル）</v>
      </c>
      <c r="B310" s="5" t="s">
        <v>603</v>
      </c>
      <c r="C310" s="6">
        <v>458</v>
      </c>
      <c r="D310" s="76"/>
      <c r="I310" s="7" t="str">
        <f t="shared" si="17"/>
        <v>458：りん酸トリス（２－エチルヘキシル）</v>
      </c>
      <c r="J310" s="5" t="s">
        <v>603</v>
      </c>
      <c r="K310" s="11"/>
      <c r="L310" s="6">
        <v>458</v>
      </c>
      <c r="N310" s="7" t="str">
        <f t="shared" si="20"/>
        <v>りん酸トリス（２－エチルヘキシル）</v>
      </c>
    </row>
    <row r="311" spans="1:14" ht="15" customHeight="1" x14ac:dyDescent="0.15">
      <c r="A311" s="7" t="str">
        <f t="shared" si="16"/>
        <v>459:りん酸トリス（２－クロロエチル）</v>
      </c>
      <c r="B311" s="5" t="s">
        <v>604</v>
      </c>
      <c r="C311" s="6">
        <v>459</v>
      </c>
      <c r="D311" s="76"/>
      <c r="I311" s="7" t="str">
        <f t="shared" si="17"/>
        <v>459：りん酸トリス（２－クロロエチル）</v>
      </c>
      <c r="J311" s="5" t="s">
        <v>604</v>
      </c>
      <c r="K311" s="11"/>
      <c r="L311" s="6">
        <v>459</v>
      </c>
      <c r="N311" s="7" t="str">
        <f t="shared" si="20"/>
        <v>りん酸トリス（２－クロロエチル）</v>
      </c>
    </row>
    <row r="312" spans="1:14" ht="15" customHeight="1" x14ac:dyDescent="0.15">
      <c r="A312" s="7" t="str">
        <f t="shared" si="16"/>
        <v>460:りん酸トリトリル</v>
      </c>
      <c r="B312" s="5" t="s">
        <v>422</v>
      </c>
      <c r="C312" s="6">
        <v>460</v>
      </c>
      <c r="D312" s="76"/>
      <c r="I312" s="7" t="str">
        <f t="shared" si="17"/>
        <v>460：りん酸トリトリル</v>
      </c>
      <c r="J312" s="5" t="s">
        <v>422</v>
      </c>
      <c r="K312" s="11"/>
      <c r="L312" s="6">
        <v>460</v>
      </c>
      <c r="N312" s="7" t="str">
        <f t="shared" si="20"/>
        <v>りん酸トリトリル</v>
      </c>
    </row>
    <row r="313" spans="1:14" ht="15" customHeight="1" x14ac:dyDescent="0.15">
      <c r="A313" s="7" t="str">
        <f t="shared" si="16"/>
        <v>461:りん酸トリフェニル</v>
      </c>
      <c r="B313" s="5" t="s">
        <v>423</v>
      </c>
      <c r="C313" s="6">
        <v>461</v>
      </c>
      <c r="D313" s="76"/>
      <c r="I313" s="7" t="str">
        <f t="shared" si="17"/>
        <v>461：りん酸トリフェニル</v>
      </c>
      <c r="J313" s="5" t="s">
        <v>423</v>
      </c>
      <c r="K313" s="11"/>
      <c r="L313" s="6">
        <v>461</v>
      </c>
      <c r="N313" s="7" t="str">
        <f t="shared" si="20"/>
        <v>りん酸トリフェニル</v>
      </c>
    </row>
    <row r="314" spans="1:14" ht="15" customHeight="1" x14ac:dyDescent="0.15">
      <c r="A314" s="7" t="str">
        <f t="shared" si="16"/>
        <v>462:りん酸トリブチル</v>
      </c>
      <c r="B314" s="5" t="s">
        <v>526</v>
      </c>
      <c r="C314" s="6">
        <v>462</v>
      </c>
      <c r="D314" s="76"/>
      <c r="I314" s="7" t="str">
        <f t="shared" si="17"/>
        <v>462：りん酸トリブチル</v>
      </c>
      <c r="J314" s="5" t="s">
        <v>526</v>
      </c>
      <c r="K314" s="11"/>
      <c r="L314" s="6">
        <v>462</v>
      </c>
      <c r="N314" s="7" t="str">
        <f t="shared" si="20"/>
        <v>りん酸トリブチル</v>
      </c>
    </row>
    <row r="315" spans="1:14" ht="15" customHeight="1" x14ac:dyDescent="0.15">
      <c r="A315" s="7" t="str">
        <f t="shared" si="16"/>
        <v>468:４－アリル－１，２－ジメトキシベンゼン</v>
      </c>
      <c r="B315" s="5" t="s">
        <v>605</v>
      </c>
      <c r="C315" s="6">
        <v>468</v>
      </c>
      <c r="D315" s="76"/>
      <c r="I315" s="7" t="str">
        <f t="shared" si="17"/>
        <v>468：４－アリル－１，２－ジメトキシベンゼン</v>
      </c>
      <c r="J315" s="5" t="s">
        <v>605</v>
      </c>
      <c r="K315" s="11"/>
      <c r="L315" s="6">
        <v>468</v>
      </c>
      <c r="N315" s="7" t="str">
        <f t="shared" si="20"/>
        <v>４－アリル－１，２－ジメトキシベンゼン</v>
      </c>
    </row>
    <row r="316" spans="1:14" ht="15" customHeight="1" x14ac:dyDescent="0.15">
      <c r="A316" s="7" t="str">
        <f t="shared" si="16"/>
        <v>477:４，４’－オキシビスベンゼンスルホニルヒドラジド</v>
      </c>
      <c r="B316" s="5" t="s">
        <v>606</v>
      </c>
      <c r="C316" s="6">
        <v>477</v>
      </c>
      <c r="D316" s="76"/>
      <c r="I316" s="7" t="str">
        <f t="shared" si="17"/>
        <v>477：４，４’－オキシビスベンゼンスルホニルヒドラジド</v>
      </c>
      <c r="J316" s="5" t="s">
        <v>606</v>
      </c>
      <c r="K316" s="11"/>
      <c r="L316" s="6">
        <v>477</v>
      </c>
      <c r="N316" s="7" t="str">
        <f t="shared" si="20"/>
        <v>４，４’－オキシビスベンゼンスルホニルヒドラジド</v>
      </c>
    </row>
    <row r="317" spans="1:14" ht="15" customHeight="1" x14ac:dyDescent="0.15">
      <c r="A317" s="7" t="str">
        <f t="shared" si="16"/>
        <v>490:ベンゾフェナップ</v>
      </c>
      <c r="B317" s="5" t="s">
        <v>155</v>
      </c>
      <c r="C317" s="6">
        <v>490</v>
      </c>
      <c r="D317" s="76"/>
      <c r="I317" s="7" t="str">
        <f t="shared" si="17"/>
        <v>490：ベンゾフェナップ</v>
      </c>
      <c r="J317" s="5" t="s">
        <v>155</v>
      </c>
      <c r="K317" s="11"/>
      <c r="L317" s="6">
        <v>490</v>
      </c>
      <c r="N317" s="7" t="str">
        <f t="shared" si="20"/>
        <v>ベンゾフェナップ</v>
      </c>
    </row>
    <row r="318" spans="1:14" ht="15" customHeight="1" x14ac:dyDescent="0.15">
      <c r="A318" s="7" t="str">
        <f t="shared" si="16"/>
        <v>498:１，３－ジクロロ－２－プロパノール</v>
      </c>
      <c r="B318" s="5" t="s">
        <v>607</v>
      </c>
      <c r="C318" s="6">
        <v>498</v>
      </c>
      <c r="D318" s="76"/>
      <c r="I318" s="7" t="str">
        <f t="shared" si="17"/>
        <v>498：１，３－ジクロロ－２－プロパノール</v>
      </c>
      <c r="J318" s="5" t="s">
        <v>607</v>
      </c>
      <c r="K318" s="11"/>
      <c r="L318" s="6">
        <v>498</v>
      </c>
      <c r="N318" s="7" t="str">
        <f t="shared" si="20"/>
        <v>１，３－ジクロロ－２－プロパノール</v>
      </c>
    </row>
    <row r="319" spans="1:14" ht="15" customHeight="1" x14ac:dyDescent="0.15">
      <c r="A319" s="7" t="str">
        <f t="shared" si="16"/>
        <v>507:二臭化エチレン又はＥＤＢ</v>
      </c>
      <c r="B319" s="5" t="s">
        <v>608</v>
      </c>
      <c r="C319" s="6">
        <v>507</v>
      </c>
      <c r="D319" s="76"/>
      <c r="I319" s="7" t="str">
        <f t="shared" si="17"/>
        <v>507：二臭化エチレン又はＥＤＢ</v>
      </c>
      <c r="J319" s="5" t="s">
        <v>608</v>
      </c>
      <c r="K319" s="11"/>
      <c r="L319" s="6">
        <v>507</v>
      </c>
      <c r="N319" s="7" t="str">
        <f t="shared" si="20"/>
        <v>二臭化エチレン又はＥＤＢ</v>
      </c>
    </row>
    <row r="320" spans="1:14" ht="15" customHeight="1" x14ac:dyDescent="0.15">
      <c r="A320" s="7" t="str">
        <f t="shared" si="16"/>
        <v>511:ジベンジルエーテル</v>
      </c>
      <c r="B320" s="5" t="s">
        <v>477</v>
      </c>
      <c r="C320" s="6">
        <v>511</v>
      </c>
      <c r="D320" s="76"/>
      <c r="I320" s="7" t="str">
        <f t="shared" si="17"/>
        <v>511：ジベンジルエーテル</v>
      </c>
      <c r="J320" s="5" t="s">
        <v>477</v>
      </c>
      <c r="K320" s="11"/>
      <c r="L320" s="6">
        <v>511</v>
      </c>
      <c r="N320" s="7" t="str">
        <f t="shared" si="20"/>
        <v>ジベンジルエーテル</v>
      </c>
    </row>
    <row r="321" spans="1:14" ht="15" customHeight="1" x14ac:dyDescent="0.15">
      <c r="A321" s="7" t="str">
        <f t="shared" si="16"/>
        <v>522:四塩化アセチレン</v>
      </c>
      <c r="B321" s="5" t="s">
        <v>494</v>
      </c>
      <c r="C321" s="6">
        <v>522</v>
      </c>
      <c r="D321" s="76"/>
      <c r="I321" s="7" t="str">
        <f t="shared" si="17"/>
        <v>522：四塩化アセチレン</v>
      </c>
      <c r="J321" s="5" t="s">
        <v>494</v>
      </c>
      <c r="K321" s="11"/>
      <c r="L321" s="6">
        <v>522</v>
      </c>
      <c r="N321" s="7" t="str">
        <f t="shared" si="20"/>
        <v>四塩化アセチレン</v>
      </c>
    </row>
    <row r="322" spans="1:14" ht="15" customHeight="1" x14ac:dyDescent="0.15">
      <c r="A322" s="7" t="str">
        <f t="shared" si="16"/>
        <v>528:ブロモホルム</v>
      </c>
      <c r="B322" s="5" t="s">
        <v>221</v>
      </c>
      <c r="C322" s="6">
        <v>528</v>
      </c>
      <c r="D322" s="76"/>
      <c r="I322" s="7" t="str">
        <f t="shared" si="17"/>
        <v>528：ブロモホルム</v>
      </c>
      <c r="J322" s="5" t="s">
        <v>221</v>
      </c>
      <c r="K322" s="11"/>
      <c r="L322" s="6">
        <v>528</v>
      </c>
      <c r="N322" s="7" t="str">
        <f t="shared" si="20"/>
        <v>ブロモホルム</v>
      </c>
    </row>
    <row r="323" spans="1:14" ht="15" customHeight="1" x14ac:dyDescent="0.15">
      <c r="A323" s="7" t="str">
        <f t="shared" ref="A323:A386" si="21">C323 &amp;":" &amp;B323</f>
        <v>530:ナトリウム＝１，１’－ビフェニル－２－オラート</v>
      </c>
      <c r="B323" s="5" t="s">
        <v>609</v>
      </c>
      <c r="C323" s="6">
        <v>530</v>
      </c>
      <c r="D323" s="76"/>
      <c r="I323" s="7" t="str">
        <f t="shared" si="17"/>
        <v>530：ナトリウム＝１，１’－ビフェニル－２－オラート</v>
      </c>
      <c r="J323" s="5" t="s">
        <v>609</v>
      </c>
      <c r="K323" s="11"/>
      <c r="L323" s="6">
        <v>530</v>
      </c>
      <c r="N323" s="7" t="str">
        <f t="shared" si="20"/>
        <v>ナトリウム＝１，１’－ビフェニル－２－オラート</v>
      </c>
    </row>
    <row r="324" spans="1:14" ht="15" customHeight="1" x14ac:dyDescent="0.15">
      <c r="A324" s="7" t="str">
        <f t="shared" si="21"/>
        <v>557:カルベンダジム</v>
      </c>
      <c r="B324" s="5" t="s">
        <v>524</v>
      </c>
      <c r="C324" s="6">
        <v>557</v>
      </c>
      <c r="D324" s="76"/>
      <c r="I324" s="7" t="str">
        <f t="shared" ref="I324:I387" si="22">L324&amp;"："&amp;J324</f>
        <v>557：カルベンダジム</v>
      </c>
      <c r="J324" s="5" t="s">
        <v>524</v>
      </c>
      <c r="K324" s="11"/>
      <c r="L324" s="6">
        <v>557</v>
      </c>
      <c r="N324" s="7" t="s">
        <v>271</v>
      </c>
    </row>
    <row r="325" spans="1:14" ht="15" customHeight="1" x14ac:dyDescent="0.15">
      <c r="A325" s="7" t="str">
        <f t="shared" si="21"/>
        <v>562:りん酸ジブチル＝フェニル</v>
      </c>
      <c r="B325" s="5" t="s">
        <v>610</v>
      </c>
      <c r="C325" s="6">
        <v>562</v>
      </c>
      <c r="D325" s="76"/>
      <c r="I325" s="7" t="str">
        <f t="shared" si="22"/>
        <v>562：りん酸ジブチル＝フェニル</v>
      </c>
      <c r="J325" s="5" t="s">
        <v>610</v>
      </c>
      <c r="K325" s="11"/>
      <c r="L325" s="6">
        <v>562</v>
      </c>
      <c r="N325" s="7" t="str">
        <f>J325</f>
        <v>りん酸ジブチル＝フェニル</v>
      </c>
    </row>
    <row r="326" spans="1:14" ht="15" customHeight="1" x14ac:dyDescent="0.15">
      <c r="A326" s="7" t="str">
        <f t="shared" si="21"/>
        <v>563:亜鉛＝ビス（２－メチルプロパ－２－エノアート）</v>
      </c>
      <c r="B326" s="5" t="s">
        <v>611</v>
      </c>
      <c r="C326" s="6">
        <v>563</v>
      </c>
      <c r="D326" s="76"/>
      <c r="I326" s="7" t="str">
        <f t="shared" si="22"/>
        <v>563：亜鉛＝ビス（２－メチルプロパ－２－エノアート）</v>
      </c>
      <c r="J326" s="5" t="s">
        <v>611</v>
      </c>
      <c r="K326" s="11"/>
      <c r="L326" s="6">
        <v>563</v>
      </c>
      <c r="N326" s="7" t="str">
        <f>J326</f>
        <v>亜鉛＝ビス（２－メチルプロパ－２－エノアート）</v>
      </c>
    </row>
    <row r="327" spans="1:14" ht="15" customHeight="1" x14ac:dyDescent="0.15">
      <c r="A327" s="7" t="str">
        <f t="shared" si="21"/>
        <v>564:アクリル酸２－エチルヘキシル</v>
      </c>
      <c r="B327" s="5" t="s">
        <v>612</v>
      </c>
      <c r="C327" s="6">
        <v>564</v>
      </c>
      <c r="D327" s="76"/>
      <c r="I327" s="7" t="str">
        <f t="shared" si="22"/>
        <v>564：アクリル酸２－エチルヘキシル</v>
      </c>
      <c r="J327" s="5" t="s">
        <v>612</v>
      </c>
      <c r="K327" s="11"/>
      <c r="L327" s="6">
        <v>564</v>
      </c>
      <c r="N327" s="7" t="s">
        <v>272</v>
      </c>
    </row>
    <row r="328" spans="1:14" ht="15" customHeight="1" x14ac:dyDescent="0.15">
      <c r="A328" s="7" t="str">
        <f t="shared" si="21"/>
        <v>565:アクリル酸重合物</v>
      </c>
      <c r="B328" s="5" t="s">
        <v>431</v>
      </c>
      <c r="C328" s="6">
        <v>565</v>
      </c>
      <c r="D328" s="76"/>
      <c r="I328" s="7" t="str">
        <f t="shared" si="22"/>
        <v>565：アクリル酸重合物</v>
      </c>
      <c r="J328" s="5" t="s">
        <v>431</v>
      </c>
      <c r="K328" s="11"/>
      <c r="L328" s="6">
        <v>565</v>
      </c>
      <c r="N328" s="7" t="s">
        <v>273</v>
      </c>
    </row>
    <row r="329" spans="1:14" ht="15" customHeight="1" x14ac:dyDescent="0.15">
      <c r="A329" s="7" t="str">
        <f t="shared" si="21"/>
        <v>566:アジピン酸、（Ｎ－（２－アミノエチル）エタン－１，２－ジアミン又はＮ，Ｎ’－ビス（２－アミノエチル）エタン－１，２－ジアミン）と２－（クロロメチル）オキシランの重縮合物</v>
      </c>
      <c r="B329" s="5" t="s">
        <v>613</v>
      </c>
      <c r="C329" s="6">
        <v>566</v>
      </c>
      <c r="D329" s="76"/>
      <c r="I329" s="7" t="str">
        <f t="shared" si="22"/>
        <v>566：アジピン酸、（Ｎ－（２－アミノエチル）エタン－１，２－ジアミン又はＮ，Ｎ’－ビス（２－アミノエチル）エタン－１，２－ジアミン）と２－（クロロメチル）オキシランの重縮合物</v>
      </c>
      <c r="J329" s="5" t="s">
        <v>613</v>
      </c>
      <c r="K329" s="11"/>
      <c r="L329" s="6">
        <v>566</v>
      </c>
      <c r="N329" s="7" t="s">
        <v>274</v>
      </c>
    </row>
    <row r="330" spans="1:14" ht="15" customHeight="1" x14ac:dyDescent="0.15">
      <c r="A330" s="7" t="str">
        <f t="shared" si="21"/>
        <v>567:アジピン酸ジ－２－エチルヘキシル</v>
      </c>
      <c r="B330" s="5" t="s">
        <v>614</v>
      </c>
      <c r="C330" s="6">
        <v>567</v>
      </c>
      <c r="D330" s="76"/>
      <c r="I330" s="7" t="str">
        <f t="shared" si="22"/>
        <v>567：アジピン酸ジ－２－エチルヘキシル</v>
      </c>
      <c r="J330" s="5" t="s">
        <v>614</v>
      </c>
      <c r="K330" s="11"/>
      <c r="L330" s="6">
        <v>567</v>
      </c>
      <c r="N330" s="7" t="s">
        <v>275</v>
      </c>
    </row>
    <row r="331" spans="1:14" ht="15" customHeight="1" x14ac:dyDescent="0.15">
      <c r="A331" s="7" t="str">
        <f t="shared" si="21"/>
        <v>568:アセチルアセトン</v>
      </c>
      <c r="B331" s="5" t="s">
        <v>433</v>
      </c>
      <c r="C331" s="6">
        <v>568</v>
      </c>
      <c r="D331" s="76"/>
      <c r="I331" s="7" t="str">
        <f t="shared" si="22"/>
        <v>568：アセチルアセトン</v>
      </c>
      <c r="J331" s="5" t="s">
        <v>433</v>
      </c>
      <c r="K331" s="11"/>
      <c r="L331" s="6">
        <v>568</v>
      </c>
      <c r="N331" s="7" t="s">
        <v>276</v>
      </c>
    </row>
    <row r="332" spans="1:14" ht="15" customHeight="1" x14ac:dyDescent="0.15">
      <c r="A332" s="7" t="str">
        <f t="shared" si="21"/>
        <v>569:ピリフルキナゾン</v>
      </c>
      <c r="B332" s="5" t="s">
        <v>615</v>
      </c>
      <c r="C332" s="6">
        <v>569</v>
      </c>
      <c r="D332" s="76"/>
      <c r="I332" s="7" t="str">
        <f t="shared" si="22"/>
        <v>569：ピリフルキナゾン</v>
      </c>
      <c r="J332" s="5" t="s">
        <v>615</v>
      </c>
      <c r="K332" s="11"/>
      <c r="L332" s="6">
        <v>569</v>
      </c>
      <c r="N332" s="7" t="s">
        <v>277</v>
      </c>
    </row>
    <row r="333" spans="1:14" ht="15" customHeight="1" x14ac:dyDescent="0.15">
      <c r="A333" s="7" t="str">
        <f t="shared" si="21"/>
        <v>570:オルト－アミノフェノール</v>
      </c>
      <c r="B333" s="5" t="s">
        <v>616</v>
      </c>
      <c r="C333" s="6">
        <v>570</v>
      </c>
      <c r="D333" s="76"/>
      <c r="I333" s="7" t="str">
        <f t="shared" si="22"/>
        <v>570：オルト－アミノフェノール</v>
      </c>
      <c r="J333" s="5" t="s">
        <v>616</v>
      </c>
      <c r="K333" s="11"/>
      <c r="L333" s="6">
        <v>570</v>
      </c>
      <c r="N333" s="7" t="s">
        <v>278</v>
      </c>
    </row>
    <row r="334" spans="1:14" ht="15" customHeight="1" x14ac:dyDescent="0.15">
      <c r="A334" s="7" t="str">
        <f t="shared" si="21"/>
        <v>571:プロベナゾール</v>
      </c>
      <c r="B334" s="5" t="s">
        <v>434</v>
      </c>
      <c r="C334" s="6">
        <v>571</v>
      </c>
      <c r="D334" s="76"/>
      <c r="I334" s="7" t="str">
        <f t="shared" si="22"/>
        <v>571：プロベナゾール</v>
      </c>
      <c r="J334" s="5" t="s">
        <v>434</v>
      </c>
      <c r="K334" s="11"/>
      <c r="L334" s="6">
        <v>571</v>
      </c>
      <c r="N334" s="7" t="s">
        <v>279</v>
      </c>
    </row>
    <row r="335" spans="1:14" ht="15" customHeight="1" x14ac:dyDescent="0.15">
      <c r="A335" s="7" t="str">
        <f t="shared" si="21"/>
        <v>572:アリル＝ヘキサノアート</v>
      </c>
      <c r="B335" s="5" t="s">
        <v>617</v>
      </c>
      <c r="C335" s="6">
        <v>572</v>
      </c>
      <c r="D335" s="76"/>
      <c r="I335" s="7" t="str">
        <f t="shared" si="22"/>
        <v>572：アリル＝ヘキサノアート</v>
      </c>
      <c r="J335" s="5" t="s">
        <v>617</v>
      </c>
      <c r="K335" s="11"/>
      <c r="L335" s="6">
        <v>572</v>
      </c>
      <c r="N335" s="7" t="s">
        <v>280</v>
      </c>
    </row>
    <row r="336" spans="1:14" ht="15" customHeight="1" x14ac:dyDescent="0.15">
      <c r="A336" s="7" t="str">
        <f t="shared" si="21"/>
        <v>573:アリル＝ヘプタノアート</v>
      </c>
      <c r="B336" s="5" t="s">
        <v>618</v>
      </c>
      <c r="C336" s="6">
        <v>573</v>
      </c>
      <c r="D336" s="76"/>
      <c r="I336" s="7" t="str">
        <f t="shared" si="22"/>
        <v>573：アリル＝ヘプタノアート</v>
      </c>
      <c r="J336" s="5" t="s">
        <v>618</v>
      </c>
      <c r="K336" s="11"/>
      <c r="L336" s="6">
        <v>573</v>
      </c>
      <c r="N336" s="7" t="str">
        <f>J336</f>
        <v>アリル＝ヘプタノアート</v>
      </c>
    </row>
    <row r="337" spans="1:14" ht="15" customHeight="1" x14ac:dyDescent="0.15">
      <c r="A337" s="7" t="str">
        <f t="shared" si="21"/>
        <v>574:［（３－アルカンアミドプロピル）（ジメチル）アンモニオ］アセタート（アルカンの構造が直鎖であり、かつ、当該アルカンの炭素数が８、１０、１２、１４、１６又は１８のもの及びその混合物に限る。）及び（Ｚ）－［［３－（オクタデカ－９－エンアミド）プロピル］（ジメチル）アンモニオ］アセタート並びにこれらの混合物</v>
      </c>
      <c r="B337" s="5" t="s">
        <v>619</v>
      </c>
      <c r="C337" s="6">
        <v>574</v>
      </c>
      <c r="D337" s="76"/>
      <c r="I337" s="7" t="str">
        <f t="shared" si="22"/>
        <v>574：［（３－アルカンアミドプロピル）（ジメチル）アンモニオ］アセタート（アルカンの構造が直鎖であり、かつ、当該アルカンの炭素数が８、１０、１２、１４、１６又は１８のもの及びその混合物に限る。）及び（Ｚ）－［［３－（オクタデカ－９－エンアミド）プロピル］（ジメチル）アンモニオ］アセタート並びにこれらの混合物</v>
      </c>
      <c r="J337" s="5" t="s">
        <v>619</v>
      </c>
      <c r="K337" s="11"/>
      <c r="L337" s="6">
        <v>574</v>
      </c>
      <c r="N337" s="7" t="str">
        <f>J337</f>
        <v>［（３－アルカンアミドプロピル）（ジメチル）アンモニオ］アセタート（アルカンの構造が直鎖であり、かつ、当該アルカンの炭素数が８、１０、１２、１４、１６又は１８のもの及びその混合物に限る。）及び（Ｚ）－［［３－（オクタデカ－９－エンアミド）プロピル］（ジメチル）アンモニオ］アセタート並びにこれらの混合物</v>
      </c>
    </row>
    <row r="338" spans="1:14" ht="15" customHeight="1" x14ac:dyDescent="0.15">
      <c r="A338" s="7" t="str">
        <f t="shared" si="21"/>
        <v>575:（３－アルカンアミドプロピル）（メチル）［２－（アルカノイルオキシ）エチル］アンモニウム＝クロリド（アルカン及びアルカノイルの構造が直鎖であり、かつ、当該アルカン及び当該アルカノイルのそれぞれの炭素数が１４、１６又は１８のもの及びその混合物に限る。）</v>
      </c>
      <c r="B338" s="5" t="s">
        <v>620</v>
      </c>
      <c r="C338" s="6">
        <v>575</v>
      </c>
      <c r="D338" s="76"/>
      <c r="I338" s="7" t="str">
        <f t="shared" si="22"/>
        <v>575：（３－アルカンアミドプロピル）（メチル）［２－（アルカノイルオキシ）エチル］アンモニウム＝クロリド（アルカン及びアルカノイルの構造が直鎖であり、かつ、当該アルカン及び当該アルカノイルのそれぞれの炭素数が１４、１６又は１８のもの及びその混合物に限る。）</v>
      </c>
      <c r="J338" s="5" t="s">
        <v>620</v>
      </c>
      <c r="K338" s="11"/>
      <c r="L338" s="6">
        <v>575</v>
      </c>
      <c r="N338" s="7" t="str">
        <f>J338</f>
        <v>（３－アルカンアミドプロピル）（メチル）［２－（アルカノイルオキシ）エチル］アンモニウム＝クロリド（アルカン及びアルカノイルの構造が直鎖であり、かつ、当該アルカン及び当該アルカノイルのそれぞれの炭素数が１４、１６又は１８のもの及びその混合物に限る。）</v>
      </c>
    </row>
    <row r="339" spans="1:14" ht="15" customHeight="1" x14ac:dyDescent="0.15">
      <c r="A339" s="7" t="str">
        <f t="shared" si="21"/>
        <v>576:アルカン－１－アミン（アルカンの構造が直鎖であり、かつ、当該アルカンの炭素数が８、１０、１２、１４、１６又は１８のもの及びその混合物に限る。）、（Ｚ）－オクタデカ－９－エン－１－アミン及び（９Ｚ，１２Ｚ）－オクタデカ－９，１２－ジエン－１－アミン並びにこれらの混合物</v>
      </c>
      <c r="B339" s="5" t="s">
        <v>621</v>
      </c>
      <c r="C339" s="6">
        <v>576</v>
      </c>
      <c r="D339" s="76"/>
      <c r="I339" s="7" t="str">
        <f t="shared" si="22"/>
        <v>576：アルカン－１－アミン（アルカンの構造が直鎖であり、かつ、当該アルカンの炭素数が８、１０、１２、１４、１６又は１８のもの及びその混合物に限る。）、（Ｚ）－オクタデカ－９－エン－１－アミン及び（９Ｚ，１２Ｚ）－オクタデカ－９，１２－ジエン－１－アミン並びにこれらの混合物</v>
      </c>
      <c r="J339" s="5" t="s">
        <v>621</v>
      </c>
      <c r="K339" s="11"/>
      <c r="L339" s="6">
        <v>576</v>
      </c>
      <c r="N339" s="7" t="s">
        <v>281</v>
      </c>
    </row>
    <row r="340" spans="1:14" ht="15" customHeight="1" x14ac:dyDescent="0.15">
      <c r="A340" s="7" t="str">
        <f t="shared" si="21"/>
        <v>577:アルカン－１－アミン（アルカンの構造が直鎖であり、かつ、当該アルカンの炭素数が８、１０、１２、１４、１６又は１８のもの及びその混合物に限る。）のオキシラン重付加物、（Ｚ）－オクタデカ－９－エン－１－アミンのオキシラン重付加物及び（９Ｚ，１２Ｚ）－オクタデカ－９，１２－ジエン－１－アミンのオキシラン重付加物の混合物</v>
      </c>
      <c r="B340" s="5" t="s">
        <v>622</v>
      </c>
      <c r="C340" s="6">
        <v>577</v>
      </c>
      <c r="D340" s="76"/>
      <c r="I340" s="7" t="str">
        <f t="shared" si="22"/>
        <v>577：アルカン－１－アミン（アルカンの構造が直鎖であり、かつ、当該アルカンの炭素数が８、１０、１２、１４、１６又は１８のもの及びその混合物に限る。）のオキシラン重付加物、（Ｚ）－オクタデカ－９－エン－１－アミンのオキシラン重付加物及び（９Ｚ，１２Ｚ）－オクタデカ－９，１２－ジエン－１－アミンのオキシラン重付加物の混合物</v>
      </c>
      <c r="J340" s="5" t="s">
        <v>622</v>
      </c>
      <c r="K340" s="11"/>
      <c r="L340" s="6">
        <v>577</v>
      </c>
      <c r="N340" s="7" t="s">
        <v>282</v>
      </c>
    </row>
    <row r="341" spans="1:14" ht="15" customHeight="1" x14ac:dyDescent="0.15">
      <c r="A341" s="7" t="str">
        <f t="shared" si="21"/>
        <v>578:アルファ－アルキル－オメガ－ヒドロキシポリ（オキシエタン－１，２－ジイル）（アルキル基の炭素数が１６から１８までのもの及びその混合物であって、数平均分子量が１，０００未満のものに限る。）及びアルファ－アルケニル－オメガ－ヒドロキシポリ（オキシエタン－１，２－ジイル）（アルケニル基の炭素数が１６から１８までのもの及びその混合物であって、数平均分子量が１，０００未満のものに限る。）並びにこれらの混合物</v>
      </c>
      <c r="B341" s="5" t="s">
        <v>623</v>
      </c>
      <c r="C341" s="6">
        <v>578</v>
      </c>
      <c r="D341" s="76"/>
      <c r="I341" s="7" t="str">
        <f t="shared" si="22"/>
        <v>578：アルファ－アルキル－オメガ－ヒドロキシポリ（オキシエタン－１，２－ジイル）（アルキル基の炭素数が１６から１８までのもの及びその混合物であって、数平均分子量が１，０００未満のものに限る。）及びアルファ－アルケニル－オメガ－ヒドロキシポリ（オキシエタン－１，２－ジイル）（アルケニル基の炭素数が１６から１８までのもの及びその混合物であって、数平均分子量が１，０００未満のものに限る。）並びにこれらの混合物</v>
      </c>
      <c r="J341" s="5" t="s">
        <v>623</v>
      </c>
      <c r="K341" s="11"/>
      <c r="L341" s="6">
        <v>578</v>
      </c>
      <c r="N341" s="7" t="str">
        <f>J341</f>
        <v>アルファ－アルキル－オメガ－ヒドロキシポリ（オキシエタン－１，２－ジイル）（アルキル基の炭素数が１６から１８までのもの及びその混合物であって、数平均分子量が１，０００未満のものに限る。）及びアルファ－アルケニル－オメガ－ヒドロキシポリ（オキシエタン－１，２－ジイル）（アルケニル基の炭素数が１６から１８までのもの及びその混合物であって、数平均分子量が１，０００未満のものに限る。）並びにこれらの混合物</v>
      </c>
    </row>
    <row r="342" spans="1:14" ht="15" customHeight="1" x14ac:dyDescent="0.15">
      <c r="A342" s="7" t="str">
        <f t="shared" si="21"/>
        <v>579:アルファ－アルキル－オメガ－ヒドロキシポリ［オキシエタン－１，２－ジイル／オキシ（メチルエタン－１，２－ジイル）］（アルキル基の構造が分枝であり、かつ、当該アルキル基の炭素数が９から１１までのものの混合物（当該アルキル基の炭素数が１０のものを主成分とするものに限る。）に限る。）</v>
      </c>
      <c r="B342" s="5" t="s">
        <v>624</v>
      </c>
      <c r="C342" s="6">
        <v>579</v>
      </c>
      <c r="D342" s="76"/>
      <c r="I342" s="7" t="str">
        <f t="shared" si="22"/>
        <v>579：アルファ－アルキル－オメガ－ヒドロキシポリ［オキシエタン－１，２－ジイル／オキシ（メチルエタン－１，２－ジイル）］（アルキル基の構造が分枝であり、かつ、当該アルキル基の炭素数が９から１１までのものの混合物（当該アルキル基の炭素数が１０のものを主成分とするものに限る。）に限る。）</v>
      </c>
      <c r="J342" s="5" t="s">
        <v>624</v>
      </c>
      <c r="K342" s="11"/>
      <c r="L342" s="6">
        <v>579</v>
      </c>
      <c r="N342" s="7" t="str">
        <f>J342</f>
        <v>アルファ－アルキル－オメガ－ヒドロキシポリ［オキシエタン－１，２－ジイル／オキシ（メチルエタン－１，２－ジイル）］（アルキル基の構造が分枝であり、かつ、当該アルキル基の炭素数が９から１１までのものの混合物（当該アルキル基の炭素数が１０のものを主成分とするものに限る。）に限る。）</v>
      </c>
    </row>
    <row r="343" spans="1:14" ht="15" customHeight="1" x14ac:dyDescent="0.15">
      <c r="A343" s="7" t="str">
        <f t="shared" si="21"/>
        <v>580:アルファ－アルキル－オメガ－ヒドロキシポリ（オキシエチレン）（アルキル基の炭素数が９から１１までのもの及びその混合物であって、数平均分子量が１，０００未満のものに限る。）</v>
      </c>
      <c r="B343" s="5" t="s">
        <v>625</v>
      </c>
      <c r="C343" s="6">
        <v>580</v>
      </c>
      <c r="D343" s="76"/>
      <c r="I343" s="7" t="str">
        <f t="shared" si="22"/>
        <v>580：アルファ－アルキル－オメガ－ヒドロキシポリ（オキシエチレン）（アルキル基の炭素数が９から１１までのもの及びその混合物であって、数平均分子量が１，０００未満のものに限る。）</v>
      </c>
      <c r="J343" s="5" t="s">
        <v>625</v>
      </c>
      <c r="K343" s="11"/>
      <c r="L343" s="6">
        <v>580</v>
      </c>
      <c r="N343" s="7" t="str">
        <f>J343</f>
        <v>アルファ－アルキル－オメガ－ヒドロキシポリ（オキシエチレン）（アルキル基の炭素数が９から１１までのもの及びその混合物であって、数平均分子量が１，０００未満のものに限る。）</v>
      </c>
    </row>
    <row r="344" spans="1:14" ht="15" customHeight="1" x14ac:dyDescent="0.15">
      <c r="A344" s="7" t="str">
        <f t="shared" si="21"/>
        <v>581:アルキル（ベンジル）（ジメチル）アンモニウムの塩（アルキル基の炭素数が１２から１６までのもの及びその混合物に限る。）</v>
      </c>
      <c r="B344" s="5" t="s">
        <v>626</v>
      </c>
      <c r="C344" s="6">
        <v>581</v>
      </c>
      <c r="D344" s="76"/>
      <c r="I344" s="7" t="str">
        <f t="shared" si="22"/>
        <v>581：アルキル（ベンジル）（ジメチル）アンモニウムの塩（アルキル基の炭素数が１２から１６までのもの及びその混合物に限る。）</v>
      </c>
      <c r="J344" s="5" t="s">
        <v>626</v>
      </c>
      <c r="K344" s="11"/>
      <c r="L344" s="6">
        <v>581</v>
      </c>
      <c r="N344" s="7" t="s">
        <v>283</v>
      </c>
    </row>
    <row r="345" spans="1:14" ht="15" customHeight="1" x14ac:dyDescent="0.15">
      <c r="A345" s="7" t="str">
        <f t="shared" si="21"/>
        <v>582:ホセチル又はホセチルアルミニウム</v>
      </c>
      <c r="B345" s="5" t="s">
        <v>435</v>
      </c>
      <c r="C345" s="6">
        <v>582</v>
      </c>
      <c r="D345" s="76"/>
      <c r="I345" s="7" t="str">
        <f t="shared" si="22"/>
        <v>582：ホセチル又はホセチルアルミニウム</v>
      </c>
      <c r="J345" s="5" t="s">
        <v>435</v>
      </c>
      <c r="K345" s="11"/>
      <c r="L345" s="6">
        <v>582</v>
      </c>
      <c r="N345" s="7" t="s">
        <v>284</v>
      </c>
    </row>
    <row r="346" spans="1:14" ht="15" customHeight="1" x14ac:dyDescent="0.15">
      <c r="A346" s="7" t="str">
        <f t="shared" si="21"/>
        <v>583:安息香酸ベンジル</v>
      </c>
      <c r="B346" s="5" t="s">
        <v>436</v>
      </c>
      <c r="C346" s="6">
        <v>583</v>
      </c>
      <c r="D346" s="76"/>
      <c r="I346" s="7" t="str">
        <f t="shared" si="22"/>
        <v>583：安息香酸ベンジル</v>
      </c>
      <c r="J346" s="5" t="s">
        <v>436</v>
      </c>
      <c r="K346" s="11"/>
      <c r="L346" s="6">
        <v>583</v>
      </c>
      <c r="N346" s="7" t="str">
        <f>J346</f>
        <v>安息香酸ベンジル</v>
      </c>
    </row>
    <row r="347" spans="1:14" ht="15" customHeight="1" x14ac:dyDescent="0.15">
      <c r="A347" s="7" t="str">
        <f t="shared" si="21"/>
        <v>584:アントラキノン</v>
      </c>
      <c r="B347" s="5" t="s">
        <v>437</v>
      </c>
      <c r="C347" s="6">
        <v>584</v>
      </c>
      <c r="D347" s="76"/>
      <c r="I347" s="7" t="str">
        <f t="shared" si="22"/>
        <v>584：アントラキノン</v>
      </c>
      <c r="J347" s="5" t="s">
        <v>437</v>
      </c>
      <c r="K347" s="11"/>
      <c r="L347" s="6">
        <v>584</v>
      </c>
      <c r="N347" s="7" t="str">
        <f>J347</f>
        <v>アントラキノン</v>
      </c>
    </row>
    <row r="348" spans="1:14" ht="15" customHeight="1" x14ac:dyDescent="0.15">
      <c r="A348" s="7" t="str">
        <f t="shared" si="21"/>
        <v>585:アルファ－（イソシアナトベンジル）－オメガ－（イソシアナトフェニル）ポリ［（イソシアナトフェニレン）メチレン］</v>
      </c>
      <c r="B348" s="5" t="s">
        <v>627</v>
      </c>
      <c r="C348" s="6">
        <v>585</v>
      </c>
      <c r="D348" s="76"/>
      <c r="I348" s="7" t="str">
        <f t="shared" si="22"/>
        <v>585：アルファ－（イソシアナトベンジル）－オメガ－（イソシアナトフェニル）ポリ［（イソシアナトフェニレン）メチレン］</v>
      </c>
      <c r="J348" s="5" t="s">
        <v>627</v>
      </c>
      <c r="K348" s="11"/>
      <c r="L348" s="6">
        <v>585</v>
      </c>
      <c r="N348" s="7" t="str">
        <f>J348</f>
        <v>アルファ－（イソシアナトベンジル）－オメガ－（イソシアナトフェニル）ポリ［（イソシアナトフェニレン）メチレン］</v>
      </c>
    </row>
    <row r="349" spans="1:14" ht="15" customHeight="1" x14ac:dyDescent="0.15">
      <c r="A349" s="7" t="str">
        <f t="shared" si="21"/>
        <v>586:クロルプロファム又はＩＰＣ</v>
      </c>
      <c r="B349" s="5" t="s">
        <v>628</v>
      </c>
      <c r="C349" s="6">
        <v>586</v>
      </c>
      <c r="D349" s="76"/>
      <c r="I349" s="7" t="str">
        <f t="shared" si="22"/>
        <v>586：クロルプロファム又はＩＰＣ</v>
      </c>
      <c r="J349" s="5" t="s">
        <v>628</v>
      </c>
      <c r="K349" s="11"/>
      <c r="L349" s="6">
        <v>586</v>
      </c>
      <c r="N349" s="7" t="s">
        <v>286</v>
      </c>
    </row>
    <row r="350" spans="1:14" ht="15" customHeight="1" x14ac:dyDescent="0.15">
      <c r="A350" s="7" t="str">
        <f t="shared" si="21"/>
        <v>587:３－（４－イソプロピルフェニル）－２－メチルプロパナール</v>
      </c>
      <c r="B350" s="5" t="s">
        <v>629</v>
      </c>
      <c r="C350" s="6">
        <v>587</v>
      </c>
      <c r="D350" s="76"/>
      <c r="I350" s="7" t="str">
        <f t="shared" si="22"/>
        <v>587：３－（４－イソプロピルフェニル）－２－メチルプロパナール</v>
      </c>
      <c r="J350" s="5" t="s">
        <v>629</v>
      </c>
      <c r="K350" s="11"/>
      <c r="L350" s="6">
        <v>587</v>
      </c>
      <c r="N350" s="7" t="s">
        <v>287</v>
      </c>
    </row>
    <row r="351" spans="1:14" ht="15" customHeight="1" x14ac:dyDescent="0.15">
      <c r="A351" s="7" t="str">
        <f t="shared" si="21"/>
        <v>588:４－イソプロピル－３－メチルフェノール</v>
      </c>
      <c r="B351" s="5" t="s">
        <v>630</v>
      </c>
      <c r="C351" s="6">
        <v>588</v>
      </c>
      <c r="D351" s="76"/>
      <c r="I351" s="7" t="str">
        <f t="shared" si="22"/>
        <v>588：４－イソプロピル－３－メチルフェノール</v>
      </c>
      <c r="J351" s="5" t="s">
        <v>630</v>
      </c>
      <c r="K351" s="11"/>
      <c r="L351" s="6">
        <v>588</v>
      </c>
      <c r="N351" s="7" t="s">
        <v>288</v>
      </c>
    </row>
    <row r="352" spans="1:14" ht="15" customHeight="1" x14ac:dyDescent="0.15">
      <c r="A352" s="7" t="str">
        <f t="shared" si="21"/>
        <v>589:イミノクタジン酢酸塩</v>
      </c>
      <c r="B352" s="5" t="s">
        <v>438</v>
      </c>
      <c r="C352" s="6">
        <v>589</v>
      </c>
      <c r="D352" s="76"/>
      <c r="I352" s="7" t="str">
        <f t="shared" si="22"/>
        <v>589：イミノクタジン酢酸塩</v>
      </c>
      <c r="J352" s="5" t="s">
        <v>438</v>
      </c>
      <c r="K352" s="11"/>
      <c r="L352" s="6">
        <v>589</v>
      </c>
      <c r="N352" s="7" t="s">
        <v>317</v>
      </c>
    </row>
    <row r="353" spans="1:14" ht="15" customHeight="1" x14ac:dyDescent="0.15">
      <c r="A353" s="7" t="str">
        <f t="shared" si="21"/>
        <v>590:エチリデンノルボルネン</v>
      </c>
      <c r="B353" s="5" t="s">
        <v>439</v>
      </c>
      <c r="C353" s="6">
        <v>590</v>
      </c>
      <c r="D353" s="76"/>
      <c r="I353" s="7" t="str">
        <f t="shared" si="22"/>
        <v>590：エチリデンノルボルネン</v>
      </c>
      <c r="J353" s="5" t="s">
        <v>439</v>
      </c>
      <c r="K353" s="11"/>
      <c r="L353" s="6">
        <v>590</v>
      </c>
      <c r="N353" s="7" t="s">
        <v>289</v>
      </c>
    </row>
    <row r="354" spans="1:14" ht="15" customHeight="1" x14ac:dyDescent="0.15">
      <c r="A354" s="7" t="str">
        <f t="shared" si="21"/>
        <v>591:エチルシクロヘキサン</v>
      </c>
      <c r="B354" s="5" t="s">
        <v>440</v>
      </c>
      <c r="C354" s="6">
        <v>591</v>
      </c>
      <c r="D354" s="76"/>
      <c r="I354" s="7" t="str">
        <f t="shared" si="22"/>
        <v>591：エチルシクロヘキサン</v>
      </c>
      <c r="J354" s="5" t="s">
        <v>440</v>
      </c>
      <c r="K354" s="11"/>
      <c r="L354" s="6">
        <v>591</v>
      </c>
      <c r="N354" s="7" t="str">
        <f>J354</f>
        <v>エチルシクロヘキサン</v>
      </c>
    </row>
    <row r="355" spans="1:14" ht="15" customHeight="1" x14ac:dyDescent="0.15">
      <c r="A355" s="7" t="str">
        <f t="shared" si="21"/>
        <v>592:オキソリニック酸</v>
      </c>
      <c r="B355" s="5" t="s">
        <v>441</v>
      </c>
      <c r="C355" s="6">
        <v>592</v>
      </c>
      <c r="D355" s="76"/>
      <c r="I355" s="7" t="str">
        <f t="shared" si="22"/>
        <v>592：オキソリニック酸</v>
      </c>
      <c r="J355" s="5" t="s">
        <v>441</v>
      </c>
      <c r="K355" s="75"/>
      <c r="L355" s="6">
        <v>592</v>
      </c>
      <c r="N355" s="7" t="str">
        <f>J355</f>
        <v>オキソリニック酸</v>
      </c>
    </row>
    <row r="356" spans="1:14" ht="15" customHeight="1" x14ac:dyDescent="0.15">
      <c r="A356" s="7" t="str">
        <f t="shared" si="21"/>
        <v>593:Ｎ－エチル－Ｎ，Ｎ－ジメチルテトラデカン－１－アミニウムの塩</v>
      </c>
      <c r="B356" s="5" t="s">
        <v>631</v>
      </c>
      <c r="C356" s="6">
        <v>593</v>
      </c>
      <c r="D356" s="76"/>
      <c r="I356" s="7" t="str">
        <f t="shared" si="22"/>
        <v>593：Ｎ－エチル－Ｎ，Ｎ－ジメチルテトラデカン－１－アミニウムの塩</v>
      </c>
      <c r="J356" s="5" t="s">
        <v>631</v>
      </c>
      <c r="K356" s="6"/>
      <c r="L356" s="6">
        <v>593</v>
      </c>
      <c r="N356" s="7" t="str">
        <f>J356</f>
        <v>Ｎ－エチル－Ｎ，Ｎ－ジメチルテトラデカン－１－アミニウムの塩</v>
      </c>
    </row>
    <row r="357" spans="1:14" ht="15" customHeight="1" x14ac:dyDescent="0.15">
      <c r="A357" s="7" t="str">
        <f t="shared" si="21"/>
        <v>594:ブチルセロソルブ</v>
      </c>
      <c r="B357" s="4" t="s">
        <v>442</v>
      </c>
      <c r="C357" s="4">
        <v>594</v>
      </c>
      <c r="D357" s="4"/>
      <c r="I357" s="7" t="str">
        <f t="shared" si="22"/>
        <v>594：ブチルセロソルブ</v>
      </c>
      <c r="J357" s="4" t="s">
        <v>442</v>
      </c>
      <c r="K357" s="4"/>
      <c r="L357" s="6">
        <v>594</v>
      </c>
      <c r="N357" s="7" t="str">
        <f>J357</f>
        <v>ブチルセロソルブ</v>
      </c>
    </row>
    <row r="358" spans="1:14" ht="15" customHeight="1" x14ac:dyDescent="0.15">
      <c r="A358" s="7" t="str">
        <f t="shared" si="21"/>
        <v>595:エチレンジアミン四酢酸並びにそのカリウム塩及びナトリウム塩</v>
      </c>
      <c r="B358" s="4" t="s">
        <v>443</v>
      </c>
      <c r="C358" s="4">
        <v>595</v>
      </c>
      <c r="D358" s="4"/>
      <c r="I358" s="7" t="str">
        <f t="shared" si="22"/>
        <v>595：エチレンジアミン四酢酸並びにそのカリウム塩及びナトリウム塩</v>
      </c>
      <c r="J358" s="4" t="s">
        <v>443</v>
      </c>
      <c r="K358" s="4"/>
      <c r="L358" s="6">
        <v>595</v>
      </c>
      <c r="N358" s="7" t="str">
        <f>J358</f>
        <v>エチレンジアミン四酢酸並びにそのカリウム塩及びナトリウム塩</v>
      </c>
    </row>
    <row r="359" spans="1:14" ht="15" customHeight="1" x14ac:dyDescent="0.15">
      <c r="A359" s="7" t="str">
        <f t="shared" si="21"/>
        <v>596:シラフルオフェン</v>
      </c>
      <c r="B359" s="4" t="s">
        <v>444</v>
      </c>
      <c r="C359" s="4">
        <v>596</v>
      </c>
      <c r="D359" s="4"/>
      <c r="I359" s="7" t="str">
        <f t="shared" si="22"/>
        <v>596：シラフルオフェン</v>
      </c>
      <c r="J359" s="4" t="s">
        <v>444</v>
      </c>
      <c r="K359" s="4"/>
      <c r="L359" s="6">
        <v>596</v>
      </c>
      <c r="N359" s="7" t="s">
        <v>327</v>
      </c>
    </row>
    <row r="360" spans="1:14" ht="15" customHeight="1" x14ac:dyDescent="0.15">
      <c r="A360" s="7" t="str">
        <f t="shared" si="21"/>
        <v>597:塩化直鎖パラフィン（炭素数が１４から１７までのもの及びその混合物に限る。）</v>
      </c>
      <c r="B360" s="4" t="s">
        <v>632</v>
      </c>
      <c r="C360" s="4">
        <v>597</v>
      </c>
      <c r="D360" s="4"/>
      <c r="I360" s="7" t="str">
        <f t="shared" si="22"/>
        <v>597：塩化直鎖パラフィン（炭素数が１４から１７までのもの及びその混合物に限る。）</v>
      </c>
      <c r="J360" s="4" t="s">
        <v>632</v>
      </c>
      <c r="K360" s="4"/>
      <c r="L360" s="6">
        <v>597</v>
      </c>
      <c r="N360" s="7" t="str">
        <f>J360</f>
        <v>塩化直鎖パラフィン（炭素数が１４から１７までのもの及びその混合物に限る。）</v>
      </c>
    </row>
    <row r="361" spans="1:14" ht="15" customHeight="1" x14ac:dyDescent="0.15">
      <c r="A361" s="7" t="str">
        <f t="shared" si="21"/>
        <v>598:塩素酸並びにそのカリウム塩及びナトリウム塩</v>
      </c>
      <c r="B361" s="4" t="s">
        <v>445</v>
      </c>
      <c r="C361" s="4">
        <v>598</v>
      </c>
      <c r="D361" s="4"/>
      <c r="I361" s="7" t="str">
        <f t="shared" si="22"/>
        <v>598：塩素酸並びにそのカリウム塩及びナトリウム塩</v>
      </c>
      <c r="J361" s="4" t="s">
        <v>445</v>
      </c>
      <c r="K361" s="4"/>
      <c r="L361" s="6">
        <v>598</v>
      </c>
      <c r="N361" s="7" t="s">
        <v>291</v>
      </c>
    </row>
    <row r="362" spans="1:14" ht="15" customHeight="1" x14ac:dyDescent="0.15">
      <c r="A362" s="7" t="str">
        <f t="shared" si="21"/>
        <v>599:オキサシクロヘキサデカン－２－オン</v>
      </c>
      <c r="B362" s="4" t="s">
        <v>633</v>
      </c>
      <c r="C362" s="4">
        <v>599</v>
      </c>
      <c r="D362" s="4"/>
      <c r="I362" s="7" t="str">
        <f t="shared" si="22"/>
        <v>599：オキサシクロヘキサデカン－２－オン</v>
      </c>
      <c r="J362" s="4" t="s">
        <v>633</v>
      </c>
      <c r="K362" s="4"/>
      <c r="L362" s="6">
        <v>599</v>
      </c>
      <c r="N362" s="7" t="str">
        <f t="shared" ref="N362:N371" si="23">J362</f>
        <v>オキサシクロヘキサデカン－２－オン</v>
      </c>
    </row>
    <row r="363" spans="1:14" ht="15" customHeight="1" x14ac:dyDescent="0.15">
      <c r="A363" s="7" t="str">
        <f t="shared" si="21"/>
        <v>600:オクタブロモジフェニルエーテル</v>
      </c>
      <c r="B363" s="4" t="s">
        <v>446</v>
      </c>
      <c r="C363" s="4">
        <v>600</v>
      </c>
      <c r="D363" s="4"/>
      <c r="I363" s="7" t="str">
        <f t="shared" si="22"/>
        <v>600：オクタブロモジフェニルエーテル</v>
      </c>
      <c r="J363" s="4" t="s">
        <v>446</v>
      </c>
      <c r="K363" s="4"/>
      <c r="L363" s="6">
        <v>600</v>
      </c>
      <c r="N363" s="7" t="str">
        <f t="shared" si="23"/>
        <v>オクタブロモジフェニルエーテル</v>
      </c>
    </row>
    <row r="364" spans="1:14" ht="15" customHeight="1" x14ac:dyDescent="0.15">
      <c r="A364" s="7" t="str">
        <f t="shared" si="21"/>
        <v>601:オクタメチルシクロテトラシロキサン</v>
      </c>
      <c r="B364" s="4" t="s">
        <v>447</v>
      </c>
      <c r="C364" s="4">
        <v>601</v>
      </c>
      <c r="D364" s="4"/>
      <c r="I364" s="7" t="str">
        <f t="shared" si="22"/>
        <v>601：オクタメチルシクロテトラシロキサン</v>
      </c>
      <c r="J364" s="4" t="s">
        <v>447</v>
      </c>
      <c r="K364" s="4"/>
      <c r="L364" s="6">
        <v>601</v>
      </c>
      <c r="N364" s="7" t="str">
        <f t="shared" si="23"/>
        <v>オクタメチルシクロテトラシロキサン</v>
      </c>
    </row>
    <row r="365" spans="1:14" ht="15" customHeight="1" x14ac:dyDescent="0.15">
      <c r="A365" s="7" t="str">
        <f t="shared" si="21"/>
        <v>602:過塩素酸並びにそのアンモニウム塩、カリウム塩、ナトリウム塩、マグネシウム塩及びリチウム塩</v>
      </c>
      <c r="B365" s="4" t="s">
        <v>634</v>
      </c>
      <c r="C365" s="4">
        <v>602</v>
      </c>
      <c r="D365" s="4"/>
      <c r="I365" s="7" t="str">
        <f t="shared" si="22"/>
        <v>602：過塩素酸並びにそのアンモニウム塩、カリウム塩、ナトリウム塩、マグネシウム塩及びリチウム塩</v>
      </c>
      <c r="J365" s="4" t="s">
        <v>634</v>
      </c>
      <c r="K365" s="4"/>
      <c r="L365" s="6">
        <v>602</v>
      </c>
      <c r="N365" s="7" t="str">
        <f t="shared" si="23"/>
        <v>過塩素酸並びにそのアンモニウム塩、カリウム塩、ナトリウム塩、マグネシウム塩及びリチウム塩</v>
      </c>
    </row>
    <row r="366" spans="1:14" ht="15" customHeight="1" x14ac:dyDescent="0.15">
      <c r="A366" s="7" t="str">
        <f t="shared" si="21"/>
        <v>603:過酢酸</v>
      </c>
      <c r="B366" s="4" t="s">
        <v>448</v>
      </c>
      <c r="C366" s="4">
        <v>603</v>
      </c>
      <c r="D366" s="4"/>
      <c r="I366" s="7" t="str">
        <f t="shared" si="22"/>
        <v>603：過酢酸</v>
      </c>
      <c r="J366" s="4" t="s">
        <v>448</v>
      </c>
      <c r="K366" s="4"/>
      <c r="L366" s="6">
        <v>603</v>
      </c>
      <c r="N366" s="7" t="str">
        <f t="shared" si="23"/>
        <v>過酢酸</v>
      </c>
    </row>
    <row r="367" spans="1:14" ht="15" customHeight="1" x14ac:dyDescent="0.15">
      <c r="A367" s="7" t="str">
        <f t="shared" si="21"/>
        <v>604:カリウム＝ジエチルジチオカルバマート</v>
      </c>
      <c r="B367" s="4" t="s">
        <v>635</v>
      </c>
      <c r="C367" s="4">
        <v>604</v>
      </c>
      <c r="D367" s="4"/>
      <c r="I367" s="7" t="str">
        <f t="shared" si="22"/>
        <v>604：カリウム＝ジエチルジチオカルバマート</v>
      </c>
      <c r="J367" s="4" t="s">
        <v>635</v>
      </c>
      <c r="K367" s="4"/>
      <c r="L367" s="6">
        <v>604</v>
      </c>
      <c r="N367" s="7" t="str">
        <f t="shared" si="23"/>
        <v>カリウム＝ジエチルジチオカルバマート</v>
      </c>
    </row>
    <row r="368" spans="1:14" ht="15" customHeight="1" x14ac:dyDescent="0.15">
      <c r="A368" s="7" t="str">
        <f t="shared" si="21"/>
        <v>605:グリホサート並びにそのアンモニウム塩、イソプロピルアミン塩、カリウム塩及びナトリウム塩</v>
      </c>
      <c r="B368" s="4" t="s">
        <v>449</v>
      </c>
      <c r="C368" s="4">
        <v>605</v>
      </c>
      <c r="D368" s="4"/>
      <c r="I368" s="7" t="str">
        <f t="shared" si="22"/>
        <v>605：グリホサート並びにそのアンモニウム塩、イソプロピルアミン塩、カリウム塩及びナトリウム塩</v>
      </c>
      <c r="J368" s="4" t="s">
        <v>449</v>
      </c>
      <c r="K368" s="4"/>
      <c r="L368" s="6">
        <v>605</v>
      </c>
      <c r="N368" s="7" t="str">
        <f t="shared" si="23"/>
        <v>グリホサート並びにそのアンモニウム塩、イソプロピルアミン塩、カリウム塩及びナトリウム塩</v>
      </c>
    </row>
    <row r="369" spans="1:14" ht="15" customHeight="1" x14ac:dyDescent="0.15">
      <c r="A369" s="7" t="str">
        <f t="shared" si="21"/>
        <v>606:イマゾスルフロン</v>
      </c>
      <c r="B369" s="4" t="s">
        <v>636</v>
      </c>
      <c r="C369" s="4">
        <v>606</v>
      </c>
      <c r="D369" s="4"/>
      <c r="I369" s="7" t="str">
        <f t="shared" si="22"/>
        <v>606：イマゾスルフロン</v>
      </c>
      <c r="J369" s="4" t="s">
        <v>636</v>
      </c>
      <c r="K369" s="4"/>
      <c r="L369" s="6">
        <v>606</v>
      </c>
      <c r="N369" s="7" t="str">
        <f t="shared" si="23"/>
        <v>イマゾスルフロン</v>
      </c>
    </row>
    <row r="370" spans="1:14" ht="15" customHeight="1" x14ac:dyDescent="0.15">
      <c r="A370" s="7" t="str">
        <f t="shared" si="21"/>
        <v>607:Ｓ－メトラクロール</v>
      </c>
      <c r="B370" s="4" t="s">
        <v>637</v>
      </c>
      <c r="C370" s="4">
        <v>607</v>
      </c>
      <c r="D370" s="4"/>
      <c r="I370" s="7" t="str">
        <f t="shared" si="22"/>
        <v>607：Ｓ－メトラクロール</v>
      </c>
      <c r="J370" s="4" t="s">
        <v>637</v>
      </c>
      <c r="K370" s="4"/>
      <c r="L370" s="6">
        <v>607</v>
      </c>
      <c r="N370" s="7" t="str">
        <f t="shared" si="23"/>
        <v>Ｓ－メトラクロール</v>
      </c>
    </row>
    <row r="371" spans="1:14" ht="15" customHeight="1" x14ac:dyDescent="0.15">
      <c r="A371" s="7" t="str">
        <f t="shared" si="21"/>
        <v>608:ペントキサゾン</v>
      </c>
      <c r="B371" s="4" t="s">
        <v>638</v>
      </c>
      <c r="C371" s="4">
        <v>608</v>
      </c>
      <c r="D371" s="4"/>
      <c r="I371" s="7" t="str">
        <f t="shared" si="22"/>
        <v>608：ペントキサゾン</v>
      </c>
      <c r="J371" s="4" t="s">
        <v>638</v>
      </c>
      <c r="K371" s="4"/>
      <c r="L371" s="6">
        <v>608</v>
      </c>
      <c r="N371" s="7" t="str">
        <f t="shared" si="23"/>
        <v>ペントキサゾン</v>
      </c>
    </row>
    <row r="372" spans="1:14" ht="15" customHeight="1" x14ac:dyDescent="0.15">
      <c r="A372" s="7" t="str">
        <f t="shared" si="21"/>
        <v>609:トリクロサン</v>
      </c>
      <c r="B372" s="4" t="s">
        <v>450</v>
      </c>
      <c r="C372" s="4">
        <v>609</v>
      </c>
      <c r="D372" s="4"/>
      <c r="I372" s="7" t="str">
        <f t="shared" si="22"/>
        <v>609：トリクロサン</v>
      </c>
      <c r="J372" s="4" t="s">
        <v>450</v>
      </c>
      <c r="K372" s="4"/>
      <c r="L372" s="6">
        <v>609</v>
      </c>
      <c r="N372" s="7" t="s">
        <v>292</v>
      </c>
    </row>
    <row r="373" spans="1:14" ht="15" customHeight="1" x14ac:dyDescent="0.15">
      <c r="A373" s="7" t="str">
        <f t="shared" si="21"/>
        <v>610:フラメトピル</v>
      </c>
      <c r="B373" s="4" t="s">
        <v>451</v>
      </c>
      <c r="C373" s="4">
        <v>610</v>
      </c>
      <c r="D373" s="4"/>
      <c r="I373" s="7" t="str">
        <f t="shared" si="22"/>
        <v>610：フラメトピル</v>
      </c>
      <c r="J373" s="4" t="s">
        <v>451</v>
      </c>
      <c r="K373" s="4"/>
      <c r="L373" s="6">
        <v>610</v>
      </c>
      <c r="N373" s="7" t="str">
        <f>J373</f>
        <v>フラメトピル</v>
      </c>
    </row>
    <row r="374" spans="1:14" ht="15" customHeight="1" x14ac:dyDescent="0.15">
      <c r="A374" s="7" t="str">
        <f t="shared" si="21"/>
        <v>611:チアジニル</v>
      </c>
      <c r="B374" s="4" t="s">
        <v>452</v>
      </c>
      <c r="C374" s="4">
        <v>611</v>
      </c>
      <c r="D374" s="4"/>
      <c r="I374" s="7" t="str">
        <f t="shared" si="22"/>
        <v>611：チアジニル</v>
      </c>
      <c r="J374" s="4" t="s">
        <v>452</v>
      </c>
      <c r="K374" s="4"/>
      <c r="L374" s="6">
        <v>611</v>
      </c>
      <c r="N374" s="7" t="str">
        <f>J374</f>
        <v>チアジニル</v>
      </c>
    </row>
    <row r="375" spans="1:14" ht="15" customHeight="1" x14ac:dyDescent="0.15">
      <c r="A375" s="7" t="str">
        <f t="shared" si="21"/>
        <v>612:ジメテナミド</v>
      </c>
      <c r="B375" s="4" t="s">
        <v>453</v>
      </c>
      <c r="C375" s="4">
        <v>612</v>
      </c>
      <c r="D375" s="4"/>
      <c r="I375" s="7" t="str">
        <f t="shared" si="22"/>
        <v>612：ジメテナミド</v>
      </c>
      <c r="J375" s="4" t="s">
        <v>453</v>
      </c>
      <c r="K375" s="4"/>
      <c r="L375" s="6">
        <v>612</v>
      </c>
      <c r="N375" s="7" t="s">
        <v>293</v>
      </c>
    </row>
    <row r="376" spans="1:14" ht="15" customHeight="1" x14ac:dyDescent="0.15">
      <c r="A376" s="7" t="str">
        <f t="shared" si="21"/>
        <v>613:ジメテナミドＰ</v>
      </c>
      <c r="B376" s="4" t="s">
        <v>639</v>
      </c>
      <c r="C376" s="4">
        <v>613</v>
      </c>
      <c r="D376" s="4"/>
      <c r="I376" s="7" t="str">
        <f t="shared" si="22"/>
        <v>613：ジメテナミドＰ</v>
      </c>
      <c r="J376" s="4" t="s">
        <v>639</v>
      </c>
      <c r="K376" s="4"/>
      <c r="L376" s="6">
        <v>613</v>
      </c>
      <c r="N376" s="7" t="s">
        <v>294</v>
      </c>
    </row>
    <row r="377" spans="1:14" ht="15" customHeight="1" x14ac:dyDescent="0.15">
      <c r="A377" s="7" t="str">
        <f t="shared" si="21"/>
        <v>614:メタゾスルフロン</v>
      </c>
      <c r="B377" s="4" t="s">
        <v>454</v>
      </c>
      <c r="C377" s="4">
        <v>614</v>
      </c>
      <c r="D377" s="4"/>
      <c r="I377" s="7" t="str">
        <f t="shared" si="22"/>
        <v>614：メタゾスルフロン</v>
      </c>
      <c r="J377" s="4" t="s">
        <v>454</v>
      </c>
      <c r="K377" s="4"/>
      <c r="L377" s="6">
        <v>614</v>
      </c>
      <c r="N377" s="7" t="s">
        <v>295</v>
      </c>
    </row>
    <row r="378" spans="1:14" ht="15" customHeight="1" x14ac:dyDescent="0.15">
      <c r="A378" s="7" t="str">
        <f t="shared" si="21"/>
        <v>615:チアメトキサム</v>
      </c>
      <c r="B378" s="4" t="s">
        <v>455</v>
      </c>
      <c r="C378" s="4">
        <v>615</v>
      </c>
      <c r="D378" s="4"/>
      <c r="I378" s="7" t="str">
        <f t="shared" si="22"/>
        <v>615：チアメトキサム</v>
      </c>
      <c r="J378" s="4" t="s">
        <v>455</v>
      </c>
      <c r="K378" s="4"/>
      <c r="L378" s="6">
        <v>615</v>
      </c>
      <c r="N378" s="7" t="str">
        <f>J378</f>
        <v>チアメトキサム</v>
      </c>
    </row>
    <row r="379" spans="1:14" ht="15" customHeight="1" x14ac:dyDescent="0.15">
      <c r="A379" s="7" t="str">
        <f t="shared" si="21"/>
        <v>616:クロチアニジン</v>
      </c>
      <c r="B379" s="4" t="s">
        <v>640</v>
      </c>
      <c r="C379" s="4">
        <v>616</v>
      </c>
      <c r="D379" s="4"/>
      <c r="I379" s="7" t="str">
        <f t="shared" si="22"/>
        <v>616：クロチアニジン</v>
      </c>
      <c r="J379" s="4" t="s">
        <v>640</v>
      </c>
      <c r="K379" s="4"/>
      <c r="L379" s="6">
        <v>616</v>
      </c>
      <c r="N379" s="7" t="str">
        <f>J379</f>
        <v>クロチアニジン</v>
      </c>
    </row>
    <row r="380" spans="1:14" ht="15" customHeight="1" x14ac:dyDescent="0.15">
      <c r="A380" s="7" t="str">
        <f t="shared" si="21"/>
        <v>617:アセタミプリド</v>
      </c>
      <c r="B380" s="4" t="s">
        <v>456</v>
      </c>
      <c r="C380" s="4">
        <v>617</v>
      </c>
      <c r="D380" s="4"/>
      <c r="I380" s="7" t="str">
        <f t="shared" si="22"/>
        <v>617：アセタミプリド</v>
      </c>
      <c r="J380" s="4" t="s">
        <v>456</v>
      </c>
      <c r="K380" s="4"/>
      <c r="L380" s="6">
        <v>617</v>
      </c>
      <c r="N380" s="7" t="s">
        <v>297</v>
      </c>
    </row>
    <row r="381" spans="1:14" ht="15" customHeight="1" x14ac:dyDescent="0.15">
      <c r="A381" s="7" t="str">
        <f t="shared" si="21"/>
        <v>618:イミダクロプリド</v>
      </c>
      <c r="B381" s="4" t="s">
        <v>641</v>
      </c>
      <c r="C381" s="4">
        <v>618</v>
      </c>
      <c r="D381" s="4"/>
      <c r="I381" s="7" t="str">
        <f t="shared" si="22"/>
        <v>618：イミダクロプリド</v>
      </c>
      <c r="J381" s="4" t="s">
        <v>641</v>
      </c>
      <c r="K381" s="4"/>
      <c r="L381" s="6">
        <v>618</v>
      </c>
      <c r="N381" s="7" t="s">
        <v>298</v>
      </c>
    </row>
    <row r="382" spans="1:14" ht="15" customHeight="1" x14ac:dyDescent="0.15">
      <c r="A382" s="7" t="str">
        <f t="shared" si="21"/>
        <v>619:チアクロプリド</v>
      </c>
      <c r="B382" s="4" t="s">
        <v>457</v>
      </c>
      <c r="C382" s="4">
        <v>619</v>
      </c>
      <c r="D382" s="4"/>
      <c r="I382" s="7" t="str">
        <f t="shared" si="22"/>
        <v>619：チアクロプリド</v>
      </c>
      <c r="J382" s="4" t="s">
        <v>457</v>
      </c>
      <c r="K382" s="4"/>
      <c r="L382" s="6">
        <v>619</v>
      </c>
      <c r="N382" s="7" t="str">
        <f>J382</f>
        <v>チアクロプリド</v>
      </c>
    </row>
    <row r="383" spans="1:14" ht="15" customHeight="1" x14ac:dyDescent="0.15">
      <c r="A383" s="7" t="str">
        <f t="shared" si="21"/>
        <v>620:テフリルトリオン</v>
      </c>
      <c r="B383" s="4" t="s">
        <v>458</v>
      </c>
      <c r="C383" s="4">
        <v>620</v>
      </c>
      <c r="D383" s="4"/>
      <c r="I383" s="7" t="str">
        <f t="shared" si="22"/>
        <v>620：テフリルトリオン</v>
      </c>
      <c r="J383" s="4" t="s">
        <v>458</v>
      </c>
      <c r="K383" s="4"/>
      <c r="L383" s="6">
        <v>620</v>
      </c>
      <c r="N383" s="7" t="s">
        <v>299</v>
      </c>
    </row>
    <row r="384" spans="1:14" ht="15" customHeight="1" x14ac:dyDescent="0.15">
      <c r="A384" s="7" t="str">
        <f t="shared" si="21"/>
        <v>621:ベンゾビシクロン</v>
      </c>
      <c r="B384" s="4" t="s">
        <v>459</v>
      </c>
      <c r="C384" s="4">
        <v>621</v>
      </c>
      <c r="D384" s="4"/>
      <c r="I384" s="7" t="str">
        <f t="shared" si="22"/>
        <v>621：ベンゾビシクロン</v>
      </c>
      <c r="J384" s="4" t="s">
        <v>459</v>
      </c>
      <c r="K384" s="4"/>
      <c r="L384" s="6">
        <v>621</v>
      </c>
      <c r="N384" s="7" t="s">
        <v>300</v>
      </c>
    </row>
    <row r="385" spans="1:14" ht="15" customHeight="1" x14ac:dyDescent="0.15">
      <c r="A385" s="7" t="str">
        <f t="shared" si="21"/>
        <v>622:ピリベンカルブ</v>
      </c>
      <c r="B385" s="4" t="s">
        <v>460</v>
      </c>
      <c r="C385" s="4">
        <v>622</v>
      </c>
      <c r="D385" s="4"/>
      <c r="I385" s="7" t="str">
        <f t="shared" si="22"/>
        <v>622：ピリベンカルブ</v>
      </c>
      <c r="J385" s="4" t="s">
        <v>460</v>
      </c>
      <c r="K385" s="4"/>
      <c r="L385" s="6">
        <v>622</v>
      </c>
      <c r="N385" s="7" t="str">
        <f>J385</f>
        <v>ピリベンカルブ</v>
      </c>
    </row>
    <row r="386" spans="1:14" ht="15" customHeight="1" x14ac:dyDescent="0.15">
      <c r="A386" s="7" t="str">
        <f t="shared" si="21"/>
        <v>623:酢酸ヘキシル</v>
      </c>
      <c r="B386" s="4" t="s">
        <v>461</v>
      </c>
      <c r="C386" s="4">
        <v>623</v>
      </c>
      <c r="D386" s="4"/>
      <c r="I386" s="7" t="str">
        <f t="shared" si="22"/>
        <v>623：酢酸ヘキシル</v>
      </c>
      <c r="J386" s="4" t="s">
        <v>461</v>
      </c>
      <c r="K386" s="4"/>
      <c r="L386" s="6">
        <v>623</v>
      </c>
      <c r="N386" s="7" t="s">
        <v>301</v>
      </c>
    </row>
    <row r="387" spans="1:14" ht="15" customHeight="1" x14ac:dyDescent="0.15">
      <c r="A387" s="7" t="str">
        <f t="shared" ref="A387:A450" si="24">C387 &amp;":" &amp;B387</f>
        <v>624:サリチル酸メチル</v>
      </c>
      <c r="B387" s="4" t="s">
        <v>462</v>
      </c>
      <c r="C387" s="4">
        <v>624</v>
      </c>
      <c r="D387" s="4"/>
      <c r="I387" s="7" t="str">
        <f t="shared" si="22"/>
        <v>624：サリチル酸メチル</v>
      </c>
      <c r="J387" s="4" t="s">
        <v>462</v>
      </c>
      <c r="K387" s="4"/>
      <c r="L387" s="6">
        <v>624</v>
      </c>
      <c r="N387" s="7" t="s">
        <v>302</v>
      </c>
    </row>
    <row r="388" spans="1:14" ht="15" customHeight="1" x14ac:dyDescent="0.15">
      <c r="A388" s="7" t="str">
        <f t="shared" si="24"/>
        <v>625:ジイソプロピルナフタレン</v>
      </c>
      <c r="B388" s="4" t="s">
        <v>463</v>
      </c>
      <c r="C388" s="4">
        <v>625</v>
      </c>
      <c r="D388" s="4"/>
      <c r="I388" s="7" t="str">
        <f t="shared" ref="I388:I451" si="25">L388&amp;"："&amp;J388</f>
        <v>625：ジイソプロピルナフタレン</v>
      </c>
      <c r="J388" s="4" t="s">
        <v>463</v>
      </c>
      <c r="K388" s="4"/>
      <c r="L388" s="6">
        <v>625</v>
      </c>
      <c r="N388" s="7" t="s">
        <v>303</v>
      </c>
    </row>
    <row r="389" spans="1:14" ht="15" customHeight="1" x14ac:dyDescent="0.15">
      <c r="A389" s="7" t="str">
        <f t="shared" si="24"/>
        <v>626:ジエタノールアミン</v>
      </c>
      <c r="B389" s="4" t="s">
        <v>464</v>
      </c>
      <c r="C389" s="4">
        <v>626</v>
      </c>
      <c r="D389" s="4"/>
      <c r="I389" s="7" t="str">
        <f t="shared" si="25"/>
        <v>626：ジエタノールアミン</v>
      </c>
      <c r="J389" s="4" t="s">
        <v>464</v>
      </c>
      <c r="K389" s="4"/>
      <c r="L389" s="6">
        <v>626</v>
      </c>
      <c r="N389" s="7" t="s">
        <v>304</v>
      </c>
    </row>
    <row r="390" spans="1:14" ht="15" customHeight="1" x14ac:dyDescent="0.15">
      <c r="A390" s="7" t="str">
        <f t="shared" si="24"/>
        <v>627:ジエチレングリコールモノブチルエーテル</v>
      </c>
      <c r="B390" s="4" t="s">
        <v>465</v>
      </c>
      <c r="C390" s="4">
        <v>627</v>
      </c>
      <c r="D390" s="4"/>
      <c r="I390" s="7" t="str">
        <f t="shared" si="25"/>
        <v>627：ジエチレングリコールモノブチルエーテル</v>
      </c>
      <c r="J390" s="4" t="s">
        <v>465</v>
      </c>
      <c r="K390" s="4"/>
      <c r="L390" s="6">
        <v>627</v>
      </c>
      <c r="N390" s="7" t="s">
        <v>305</v>
      </c>
    </row>
    <row r="391" spans="1:14" ht="15" customHeight="1" x14ac:dyDescent="0.15">
      <c r="A391" s="7" t="str">
        <f t="shared" si="24"/>
        <v>628:１，４－ジオキサシクロヘプタデカン－５，１７－ジオン</v>
      </c>
      <c r="B391" s="4" t="s">
        <v>642</v>
      </c>
      <c r="C391" s="4">
        <v>628</v>
      </c>
      <c r="D391" s="4"/>
      <c r="I391" s="7" t="str">
        <f t="shared" si="25"/>
        <v>628：１，４－ジオキサシクロヘプタデカン－５，１７－ジオン</v>
      </c>
      <c r="J391" s="4" t="s">
        <v>642</v>
      </c>
      <c r="K391" s="4"/>
      <c r="L391" s="6">
        <v>628</v>
      </c>
      <c r="N391" s="7" t="str">
        <f>J391</f>
        <v>１，４－ジオキサシクロヘプタデカン－５，１７－ジオン</v>
      </c>
    </row>
    <row r="392" spans="1:14" ht="15" customHeight="1" x14ac:dyDescent="0.15">
      <c r="A392" s="7" t="str">
        <f t="shared" si="24"/>
        <v>629:シクロヘキサン</v>
      </c>
      <c r="B392" s="4" t="s">
        <v>424</v>
      </c>
      <c r="C392" s="4">
        <v>629</v>
      </c>
      <c r="D392" s="4"/>
      <c r="I392" s="7" t="str">
        <f t="shared" si="25"/>
        <v>629：シクロヘキサン</v>
      </c>
      <c r="J392" s="4" t="s">
        <v>424</v>
      </c>
      <c r="K392" s="4"/>
      <c r="L392" s="6">
        <v>629</v>
      </c>
      <c r="N392" s="7" t="str">
        <f>J392</f>
        <v>シクロヘキサン</v>
      </c>
    </row>
    <row r="393" spans="1:14" ht="15" customHeight="1" x14ac:dyDescent="0.15">
      <c r="A393" s="7" t="str">
        <f t="shared" si="24"/>
        <v>630:シクロヘキシリデン（フェニル）アセトニトリル</v>
      </c>
      <c r="B393" s="4" t="s">
        <v>643</v>
      </c>
      <c r="C393" s="4">
        <v>630</v>
      </c>
      <c r="D393" s="4"/>
      <c r="I393" s="7" t="str">
        <f t="shared" si="25"/>
        <v>630：シクロヘキシリデン（フェニル）アセトニトリル</v>
      </c>
      <c r="J393" s="4" t="s">
        <v>643</v>
      </c>
      <c r="K393" s="4"/>
      <c r="L393" s="6">
        <v>630</v>
      </c>
      <c r="N393" s="7" t="str">
        <f>J393</f>
        <v>シクロヘキシリデン（フェニル）アセトニトリル</v>
      </c>
    </row>
    <row r="394" spans="1:14" ht="15" customHeight="1" x14ac:dyDescent="0.15">
      <c r="A394" s="7" t="str">
        <f t="shared" si="24"/>
        <v>631:シクロヘキセン</v>
      </c>
      <c r="B394" s="4" t="s">
        <v>466</v>
      </c>
      <c r="C394" s="4">
        <v>631</v>
      </c>
      <c r="D394" s="4"/>
      <c r="I394" s="7" t="str">
        <f t="shared" si="25"/>
        <v>631：シクロヘキセン</v>
      </c>
      <c r="J394" s="4" t="s">
        <v>466</v>
      </c>
      <c r="K394" s="4"/>
      <c r="L394" s="6">
        <v>631</v>
      </c>
      <c r="N394" s="7" t="str">
        <f>J394</f>
        <v>シクロヘキセン</v>
      </c>
    </row>
    <row r="395" spans="1:14" ht="15" customHeight="1" x14ac:dyDescent="0.15">
      <c r="A395" s="7" t="str">
        <f t="shared" si="24"/>
        <v>632:１，２－ジクロロエチレン</v>
      </c>
      <c r="B395" s="4" t="s">
        <v>644</v>
      </c>
      <c r="C395" s="4">
        <v>632</v>
      </c>
      <c r="D395" s="4"/>
      <c r="I395" s="7" t="str">
        <f t="shared" si="25"/>
        <v>632：１，２－ジクロロエチレン</v>
      </c>
      <c r="J395" s="4" t="s">
        <v>644</v>
      </c>
      <c r="K395" s="4"/>
      <c r="L395" s="6">
        <v>632</v>
      </c>
      <c r="N395" s="7" t="s">
        <v>305</v>
      </c>
    </row>
    <row r="396" spans="1:14" ht="15" customHeight="1" x14ac:dyDescent="0.15">
      <c r="A396" s="7" t="str">
        <f t="shared" si="24"/>
        <v>633:４，５－ジクロロ－２－オクチルイソチアゾール－３（２Ｈ）－オン</v>
      </c>
      <c r="B396" s="4" t="s">
        <v>645</v>
      </c>
      <c r="C396" s="4">
        <v>633</v>
      </c>
      <c r="D396" s="4"/>
      <c r="I396" s="7" t="str">
        <f t="shared" si="25"/>
        <v>633：４，５－ジクロロ－２－オクチルイソチアゾール－３（２Ｈ）－オン</v>
      </c>
      <c r="J396" s="4" t="s">
        <v>645</v>
      </c>
      <c r="K396" s="4"/>
      <c r="L396" s="6">
        <v>633</v>
      </c>
      <c r="N396" s="7" t="str">
        <f>J396</f>
        <v>４，５－ジクロロ－２－オクチルイソチアゾール－３（２Ｈ）－オン</v>
      </c>
    </row>
    <row r="397" spans="1:14" ht="15" customHeight="1" x14ac:dyDescent="0.15">
      <c r="A397" s="7" t="str">
        <f t="shared" si="24"/>
        <v>634:イソチアニル</v>
      </c>
      <c r="B397" s="4" t="s">
        <v>467</v>
      </c>
      <c r="C397" s="4">
        <v>634</v>
      </c>
      <c r="D397" s="4"/>
      <c r="I397" s="7" t="str">
        <f t="shared" si="25"/>
        <v>634：イソチアニル</v>
      </c>
      <c r="J397" s="4" t="s">
        <v>467</v>
      </c>
      <c r="K397" s="4"/>
      <c r="L397" s="6">
        <v>634</v>
      </c>
      <c r="N397" s="7" t="str">
        <f>J397</f>
        <v>イソチアニル</v>
      </c>
    </row>
    <row r="398" spans="1:14" ht="15" customHeight="1" x14ac:dyDescent="0.15">
      <c r="A398" s="7" t="str">
        <f t="shared" si="24"/>
        <v>635:フルスルファミド</v>
      </c>
      <c r="B398" s="4" t="s">
        <v>154</v>
      </c>
      <c r="C398" s="4">
        <v>635</v>
      </c>
      <c r="D398" s="4"/>
      <c r="I398" s="7" t="str">
        <f t="shared" si="25"/>
        <v>635：フルスルファミド</v>
      </c>
      <c r="J398" s="4" t="s">
        <v>154</v>
      </c>
      <c r="K398" s="4"/>
      <c r="L398" s="6">
        <v>635</v>
      </c>
      <c r="N398" s="7" t="str">
        <f>J398</f>
        <v>フルスルファミド</v>
      </c>
    </row>
    <row r="399" spans="1:14" ht="15" customHeight="1" x14ac:dyDescent="0.15">
      <c r="A399" s="7" t="str">
        <f t="shared" si="24"/>
        <v>636:トルクロホスメチル</v>
      </c>
      <c r="B399" s="4" t="s">
        <v>468</v>
      </c>
      <c r="C399" s="4">
        <v>636</v>
      </c>
      <c r="D399" s="4"/>
      <c r="I399" s="7" t="str">
        <f t="shared" si="25"/>
        <v>636：トルクロホスメチル</v>
      </c>
      <c r="J399" s="4" t="s">
        <v>468</v>
      </c>
      <c r="K399" s="4"/>
      <c r="L399" s="6">
        <v>636</v>
      </c>
      <c r="N399" s="7" t="str">
        <f>J399</f>
        <v>トルクロホスメチル</v>
      </c>
    </row>
    <row r="400" spans="1:14" ht="15" customHeight="1" x14ac:dyDescent="0.15">
      <c r="A400" s="7" t="str">
        <f t="shared" si="24"/>
        <v>637:イプフェンカルバゾン</v>
      </c>
      <c r="B400" s="4" t="s">
        <v>469</v>
      </c>
      <c r="C400" s="4">
        <v>637</v>
      </c>
      <c r="D400" s="4"/>
      <c r="I400" s="7" t="str">
        <f t="shared" si="25"/>
        <v>637：イプフェンカルバゾン</v>
      </c>
      <c r="J400" s="4" t="s">
        <v>469</v>
      </c>
      <c r="K400" s="4"/>
      <c r="L400" s="6">
        <v>637</v>
      </c>
      <c r="N400" s="7" t="s">
        <v>305</v>
      </c>
    </row>
    <row r="401" spans="1:14" ht="15" customHeight="1" x14ac:dyDescent="0.15">
      <c r="A401" s="7" t="str">
        <f t="shared" si="24"/>
        <v>638:プロシミドン</v>
      </c>
      <c r="B401" s="4" t="s">
        <v>470</v>
      </c>
      <c r="C401" s="4">
        <v>638</v>
      </c>
      <c r="D401" s="4"/>
      <c r="I401" s="7" t="str">
        <f t="shared" si="25"/>
        <v>638：プロシミドン</v>
      </c>
      <c r="J401" s="4" t="s">
        <v>470</v>
      </c>
      <c r="K401" s="4"/>
      <c r="L401" s="6">
        <v>638</v>
      </c>
      <c r="N401" s="7" t="str">
        <f>J401</f>
        <v>プロシミドン</v>
      </c>
    </row>
    <row r="402" spans="1:14" ht="15" customHeight="1" x14ac:dyDescent="0.15">
      <c r="A402" s="7" t="str">
        <f t="shared" si="24"/>
        <v>639:フルオルイミド</v>
      </c>
      <c r="B402" s="4" t="s">
        <v>471</v>
      </c>
      <c r="C402" s="4">
        <v>639</v>
      </c>
      <c r="D402" s="4"/>
      <c r="I402" s="7" t="str">
        <f t="shared" si="25"/>
        <v>639：フルオルイミド</v>
      </c>
      <c r="J402" s="4" t="s">
        <v>471</v>
      </c>
      <c r="K402" s="4"/>
      <c r="L402" s="6">
        <v>639</v>
      </c>
      <c r="N402" s="7" t="str">
        <f>J402</f>
        <v>フルオルイミド</v>
      </c>
    </row>
    <row r="403" spans="1:14" ht="15" customHeight="1" x14ac:dyDescent="0.15">
      <c r="A403" s="7" t="str">
        <f t="shared" si="24"/>
        <v>640:クロメプロップ</v>
      </c>
      <c r="B403" s="4" t="s">
        <v>472</v>
      </c>
      <c r="C403" s="4">
        <v>640</v>
      </c>
      <c r="D403" s="4"/>
      <c r="I403" s="7" t="str">
        <f t="shared" si="25"/>
        <v>640：クロメプロップ</v>
      </c>
      <c r="J403" s="4" t="s">
        <v>472</v>
      </c>
      <c r="K403" s="4"/>
      <c r="L403" s="6">
        <v>640</v>
      </c>
      <c r="N403" s="7" t="str">
        <f>J403</f>
        <v>クロメプロップ</v>
      </c>
    </row>
    <row r="404" spans="1:14" ht="15" customHeight="1" x14ac:dyDescent="0.15">
      <c r="A404" s="7" t="str">
        <f t="shared" si="24"/>
        <v>641:クラリスロマイシン</v>
      </c>
      <c r="B404" s="4" t="s">
        <v>473</v>
      </c>
      <c r="C404" s="4">
        <v>641</v>
      </c>
      <c r="D404" s="4"/>
      <c r="I404" s="7" t="str">
        <f t="shared" si="25"/>
        <v>641：クラリスロマイシン</v>
      </c>
      <c r="J404" s="4" t="s">
        <v>473</v>
      </c>
      <c r="K404" s="4"/>
      <c r="L404" s="6">
        <v>641</v>
      </c>
      <c r="N404" s="7" t="str">
        <f>J404</f>
        <v>クラリスロマイシン</v>
      </c>
    </row>
    <row r="405" spans="1:14" ht="15" customHeight="1" x14ac:dyDescent="0.15">
      <c r="A405" s="7" t="str">
        <f t="shared" si="24"/>
        <v>642:ジデシル（ジメチル）アンモニウムの塩</v>
      </c>
      <c r="B405" s="4" t="s">
        <v>646</v>
      </c>
      <c r="C405" s="4">
        <v>642</v>
      </c>
      <c r="D405" s="4"/>
      <c r="I405" s="7" t="str">
        <f t="shared" si="25"/>
        <v>642：ジデシル（ジメチル）アンモニウムの塩</v>
      </c>
      <c r="J405" s="4" t="s">
        <v>646</v>
      </c>
      <c r="K405" s="4"/>
      <c r="L405" s="6">
        <v>642</v>
      </c>
      <c r="N405" s="7" t="s">
        <v>305</v>
      </c>
    </row>
    <row r="406" spans="1:14" ht="15" customHeight="1" x14ac:dyDescent="0.15">
      <c r="A406" s="7" t="str">
        <f t="shared" si="24"/>
        <v>643:四ナトリウム＝５，８－ビス（カルボジチオアト）－２，５，８，１１，１４－ペンタアザペンタデカンビス（ジチオアート）</v>
      </c>
      <c r="B406" s="4" t="s">
        <v>647</v>
      </c>
      <c r="C406" s="4">
        <v>643</v>
      </c>
      <c r="D406" s="4"/>
      <c r="I406" s="7" t="str">
        <f t="shared" si="25"/>
        <v>643：四ナトリウム＝５，８－ビス（カルボジチオアト）－２，５，８，１１，１４－ペンタアザペンタデカンビス（ジチオアート）</v>
      </c>
      <c r="J406" s="4" t="s">
        <v>647</v>
      </c>
      <c r="K406" s="4"/>
      <c r="L406" s="6">
        <v>643</v>
      </c>
      <c r="N406" s="7" t="str">
        <f>J406</f>
        <v>四ナトリウム＝５，８－ビス（カルボジチオアト）－２，５，８，１１，１４－ペンタアザペンタデカンビス（ジチオアート）</v>
      </c>
    </row>
    <row r="407" spans="1:14" ht="15" customHeight="1" x14ac:dyDescent="0.15">
      <c r="A407" s="7" t="str">
        <f t="shared" si="24"/>
        <v>644:５，５－ジフェニル－２，４－イミダゾリジンジオン</v>
      </c>
      <c r="B407" s="4" t="s">
        <v>648</v>
      </c>
      <c r="C407" s="4">
        <v>644</v>
      </c>
      <c r="D407" s="4"/>
      <c r="I407" s="7" t="str">
        <f t="shared" si="25"/>
        <v>644：５，５－ジフェニル－２，４－イミダゾリジンジオン</v>
      </c>
      <c r="J407" s="4" t="s">
        <v>648</v>
      </c>
      <c r="K407" s="4"/>
      <c r="L407" s="6">
        <v>644</v>
      </c>
      <c r="N407" s="7" t="str">
        <f>J407</f>
        <v>５，５－ジフェニル－２，４－イミダゾリジンジオン</v>
      </c>
    </row>
    <row r="408" spans="1:14" ht="15" customHeight="1" x14ac:dyDescent="0.15">
      <c r="A408" s="7" t="str">
        <f t="shared" si="24"/>
        <v>645:フルジオキソニル</v>
      </c>
      <c r="B408" s="4" t="s">
        <v>474</v>
      </c>
      <c r="C408" s="4">
        <v>645</v>
      </c>
      <c r="D408" s="4"/>
      <c r="I408" s="7" t="str">
        <f t="shared" si="25"/>
        <v>645：フルジオキソニル</v>
      </c>
      <c r="J408" s="4" t="s">
        <v>474</v>
      </c>
      <c r="K408" s="4"/>
      <c r="L408" s="6">
        <v>645</v>
      </c>
      <c r="N408" s="7" t="str">
        <f>J408</f>
        <v>フルジオキソニル</v>
      </c>
    </row>
    <row r="409" spans="1:14" ht="15" customHeight="1" x14ac:dyDescent="0.15">
      <c r="A409" s="7" t="str">
        <f t="shared" si="24"/>
        <v>646:プロスルホカルブ</v>
      </c>
      <c r="B409" s="4" t="s">
        <v>475</v>
      </c>
      <c r="C409" s="4">
        <v>646</v>
      </c>
      <c r="D409" s="4"/>
      <c r="I409" s="7" t="str">
        <f t="shared" si="25"/>
        <v>646：プロスルホカルブ</v>
      </c>
      <c r="J409" s="4" t="s">
        <v>475</v>
      </c>
      <c r="K409" s="4"/>
      <c r="L409" s="6">
        <v>646</v>
      </c>
      <c r="N409" s="7" t="str">
        <f>J409</f>
        <v>プロスルホカルブ</v>
      </c>
    </row>
    <row r="410" spans="1:14" ht="15" customHeight="1" x14ac:dyDescent="0.15">
      <c r="A410" s="7" t="str">
        <f t="shared" si="24"/>
        <v>647:チフルザミド</v>
      </c>
      <c r="B410" s="4" t="s">
        <v>476</v>
      </c>
      <c r="C410" s="4">
        <v>647</v>
      </c>
      <c r="D410" s="4"/>
      <c r="I410" s="7" t="str">
        <f t="shared" si="25"/>
        <v>647：チフルザミド</v>
      </c>
      <c r="J410" s="4" t="s">
        <v>476</v>
      </c>
      <c r="K410" s="4"/>
      <c r="L410" s="6">
        <v>647</v>
      </c>
      <c r="N410" s="7" t="s">
        <v>305</v>
      </c>
    </row>
    <row r="411" spans="1:14" ht="15" customHeight="1" x14ac:dyDescent="0.15">
      <c r="A411" s="7" t="str">
        <f t="shared" si="24"/>
        <v>648:オキシテトラサイクリン</v>
      </c>
      <c r="B411" s="4" t="s">
        <v>478</v>
      </c>
      <c r="C411" s="4">
        <v>648</v>
      </c>
      <c r="D411" s="4"/>
      <c r="I411" s="7" t="str">
        <f t="shared" si="25"/>
        <v>648：オキシテトラサイクリン</v>
      </c>
      <c r="J411" s="4" t="s">
        <v>478</v>
      </c>
      <c r="K411" s="4"/>
      <c r="L411" s="6">
        <v>648</v>
      </c>
      <c r="N411" s="7" t="str">
        <f>J411</f>
        <v>オキシテトラサイクリン</v>
      </c>
    </row>
    <row r="412" spans="1:14" ht="15" customHeight="1" x14ac:dyDescent="0.15">
      <c r="A412" s="7" t="str">
        <f t="shared" si="24"/>
        <v>649:カルブチレート</v>
      </c>
      <c r="B412" s="4" t="s">
        <v>479</v>
      </c>
      <c r="C412" s="4">
        <v>649</v>
      </c>
      <c r="D412" s="4"/>
      <c r="I412" s="7" t="str">
        <f t="shared" si="25"/>
        <v>649：カルブチレート</v>
      </c>
      <c r="J412" s="4" t="s">
        <v>479</v>
      </c>
      <c r="K412" s="4"/>
      <c r="L412" s="6">
        <v>649</v>
      </c>
      <c r="N412" s="7" t="str">
        <f>J412</f>
        <v>カルブチレート</v>
      </c>
    </row>
    <row r="413" spans="1:14" ht="15" customHeight="1" x14ac:dyDescent="0.15">
      <c r="A413" s="7" t="str">
        <f t="shared" si="24"/>
        <v>650:酢酸ゲラニル</v>
      </c>
      <c r="B413" s="4" t="s">
        <v>480</v>
      </c>
      <c r="C413" s="4">
        <v>650</v>
      </c>
      <c r="D413" s="4"/>
      <c r="I413" s="7" t="str">
        <f t="shared" si="25"/>
        <v>650：酢酸ゲラニル</v>
      </c>
      <c r="J413" s="4" t="s">
        <v>480</v>
      </c>
      <c r="K413" s="4"/>
      <c r="L413" s="6">
        <v>650</v>
      </c>
      <c r="N413" s="7" t="str">
        <f>J413</f>
        <v>酢酸ゲラニル</v>
      </c>
    </row>
    <row r="414" spans="1:14" ht="15" customHeight="1" x14ac:dyDescent="0.15">
      <c r="A414" s="7" t="str">
        <f t="shared" si="24"/>
        <v>651:Ｎ，Ｎ－ジメチルオクタデシルアミン</v>
      </c>
      <c r="B414" s="4" t="s">
        <v>649</v>
      </c>
      <c r="C414" s="4">
        <v>651</v>
      </c>
      <c r="D414" s="4"/>
      <c r="I414" s="7" t="str">
        <f t="shared" si="25"/>
        <v>651：Ｎ，Ｎ－ジメチルオクタデシルアミン</v>
      </c>
      <c r="J414" s="4" t="s">
        <v>649</v>
      </c>
      <c r="K414" s="4"/>
      <c r="L414" s="6">
        <v>651</v>
      </c>
      <c r="N414" s="7" t="str">
        <f>J414</f>
        <v>Ｎ，Ｎ－ジメチルオクタデシルアミン</v>
      </c>
    </row>
    <row r="415" spans="1:14" ht="15" customHeight="1" x14ac:dyDescent="0.15">
      <c r="A415" s="7" t="str">
        <f t="shared" si="24"/>
        <v>652:３，７－ジメチルオクタン－３－オール</v>
      </c>
      <c r="B415" s="4" t="s">
        <v>650</v>
      </c>
      <c r="C415" s="4">
        <v>652</v>
      </c>
      <c r="D415" s="4"/>
      <c r="I415" s="7" t="str">
        <f t="shared" si="25"/>
        <v>652：３，７－ジメチルオクタン－３－オール</v>
      </c>
      <c r="J415" s="4" t="s">
        <v>650</v>
      </c>
      <c r="K415" s="4"/>
      <c r="L415" s="6">
        <v>652</v>
      </c>
      <c r="N415" s="7" t="s">
        <v>305</v>
      </c>
    </row>
    <row r="416" spans="1:14" ht="15" customHeight="1" x14ac:dyDescent="0.15">
      <c r="A416" s="7" t="str">
        <f t="shared" si="24"/>
        <v>653:ジメチル（１－フェニルエチル）ベンゼン</v>
      </c>
      <c r="B416" s="4" t="s">
        <v>651</v>
      </c>
      <c r="C416" s="4">
        <v>653</v>
      </c>
      <c r="D416" s="4"/>
      <c r="I416" s="7" t="str">
        <f t="shared" si="25"/>
        <v>653：ジメチル（１－フェニルエチル）ベンゼン</v>
      </c>
      <c r="J416" s="4" t="s">
        <v>651</v>
      </c>
      <c r="K416" s="4"/>
      <c r="L416" s="6">
        <v>653</v>
      </c>
      <c r="N416" s="7" t="str">
        <f>J416</f>
        <v>ジメチル（１－フェニルエチル）ベンゼン</v>
      </c>
    </row>
    <row r="417" spans="1:14" ht="15" customHeight="1" x14ac:dyDescent="0.15">
      <c r="A417" s="7" t="str">
        <f t="shared" si="24"/>
        <v>654:スピロメシフェン</v>
      </c>
      <c r="B417" s="4" t="s">
        <v>481</v>
      </c>
      <c r="C417" s="4">
        <v>654</v>
      </c>
      <c r="D417" s="4"/>
      <c r="I417" s="7" t="str">
        <f t="shared" si="25"/>
        <v>654：スピロメシフェン</v>
      </c>
      <c r="J417" s="4" t="s">
        <v>481</v>
      </c>
      <c r="K417" s="4"/>
      <c r="L417" s="6">
        <v>654</v>
      </c>
      <c r="N417" s="7" t="str">
        <f>J417</f>
        <v>スピロメシフェン</v>
      </c>
    </row>
    <row r="418" spans="1:14" ht="15" customHeight="1" x14ac:dyDescent="0.15">
      <c r="A418" s="7" t="str">
        <f t="shared" si="24"/>
        <v>655:ペンチオピラド</v>
      </c>
      <c r="B418" s="4" t="s">
        <v>482</v>
      </c>
      <c r="C418" s="4">
        <v>655</v>
      </c>
      <c r="D418" s="4"/>
      <c r="I418" s="7" t="str">
        <f t="shared" si="25"/>
        <v>655：ペンチオピラド</v>
      </c>
      <c r="J418" s="4" t="s">
        <v>482</v>
      </c>
      <c r="K418" s="4"/>
      <c r="L418" s="6">
        <v>655</v>
      </c>
      <c r="N418" s="7" t="str">
        <f>J418</f>
        <v>ペンチオピラド</v>
      </c>
    </row>
    <row r="419" spans="1:14" ht="15" customHeight="1" x14ac:dyDescent="0.15">
      <c r="A419" s="7" t="str">
        <f t="shared" si="24"/>
        <v>656:ペンフルフェン</v>
      </c>
      <c r="B419" s="4" t="s">
        <v>483</v>
      </c>
      <c r="C419" s="4">
        <v>656</v>
      </c>
      <c r="D419" s="4"/>
      <c r="I419" s="7" t="str">
        <f t="shared" si="25"/>
        <v>656：ペンフルフェン</v>
      </c>
      <c r="J419" s="4" t="s">
        <v>483</v>
      </c>
      <c r="K419" s="4"/>
      <c r="L419" s="6">
        <v>656</v>
      </c>
      <c r="N419" s="7" t="str">
        <f>J419</f>
        <v>ペンフルフェン</v>
      </c>
    </row>
    <row r="420" spans="1:14" ht="15" customHeight="1" x14ac:dyDescent="0.15">
      <c r="A420" s="7" t="str">
        <f t="shared" si="24"/>
        <v>657:シエノピラフェン</v>
      </c>
      <c r="B420" s="4" t="s">
        <v>652</v>
      </c>
      <c r="C420" s="4">
        <v>657</v>
      </c>
      <c r="D420" s="4"/>
      <c r="I420" s="7" t="str">
        <f t="shared" si="25"/>
        <v>657：シエノピラフェン</v>
      </c>
      <c r="J420" s="4" t="s">
        <v>652</v>
      </c>
      <c r="K420" s="4"/>
      <c r="L420" s="6">
        <v>657</v>
      </c>
      <c r="N420" s="7" t="s">
        <v>305</v>
      </c>
    </row>
    <row r="421" spans="1:14" ht="15" customHeight="1" x14ac:dyDescent="0.15">
      <c r="A421" s="7" t="str">
        <f t="shared" si="24"/>
        <v>658:エスプロカルブ</v>
      </c>
      <c r="B421" s="4" t="s">
        <v>185</v>
      </c>
      <c r="C421" s="4">
        <v>658</v>
      </c>
      <c r="D421" s="4"/>
      <c r="I421" s="7" t="str">
        <f t="shared" si="25"/>
        <v>658：エスプロカルブ</v>
      </c>
      <c r="J421" s="4" t="s">
        <v>185</v>
      </c>
      <c r="K421" s="4"/>
      <c r="L421" s="6">
        <v>658</v>
      </c>
      <c r="N421" s="7" t="str">
        <f>J421</f>
        <v>エスプロカルブ</v>
      </c>
    </row>
    <row r="422" spans="1:14" ht="15" customHeight="1" x14ac:dyDescent="0.15">
      <c r="A422" s="7" t="str">
        <f t="shared" si="24"/>
        <v>659:カンフェン</v>
      </c>
      <c r="B422" s="4" t="s">
        <v>484</v>
      </c>
      <c r="C422" s="4">
        <v>659</v>
      </c>
      <c r="D422" s="4"/>
      <c r="I422" s="7" t="str">
        <f t="shared" si="25"/>
        <v>659：カンフェン</v>
      </c>
      <c r="J422" s="4" t="s">
        <v>484</v>
      </c>
      <c r="K422" s="4"/>
      <c r="L422" s="6">
        <v>659</v>
      </c>
      <c r="N422" s="7" t="str">
        <f>J422</f>
        <v>カンフェン</v>
      </c>
    </row>
    <row r="423" spans="1:14" ht="15" customHeight="1" x14ac:dyDescent="0.15">
      <c r="A423" s="7" t="str">
        <f t="shared" si="24"/>
        <v>660:フルベンジアミド</v>
      </c>
      <c r="B423" s="4" t="s">
        <v>485</v>
      </c>
      <c r="C423" s="4">
        <v>660</v>
      </c>
      <c r="D423" s="4"/>
      <c r="I423" s="7" t="str">
        <f t="shared" si="25"/>
        <v>660：フルベンジアミド</v>
      </c>
      <c r="J423" s="4" t="s">
        <v>485</v>
      </c>
      <c r="K423" s="4"/>
      <c r="L423" s="6">
        <v>660</v>
      </c>
      <c r="N423" s="7" t="str">
        <f>J423</f>
        <v>フルベンジアミド</v>
      </c>
    </row>
    <row r="424" spans="1:14" ht="15" customHeight="1" x14ac:dyDescent="0.15">
      <c r="A424" s="7" t="str">
        <f t="shared" si="24"/>
        <v>661:１，２－ジメトキシエタン</v>
      </c>
      <c r="B424" s="4" t="s">
        <v>653</v>
      </c>
      <c r="C424" s="4">
        <v>661</v>
      </c>
      <c r="D424" s="4"/>
      <c r="I424" s="7" t="str">
        <f t="shared" si="25"/>
        <v>661：１，２－ジメトキシエタン</v>
      </c>
      <c r="J424" s="4" t="s">
        <v>653</v>
      </c>
      <c r="K424" s="4"/>
      <c r="L424" s="6">
        <v>661</v>
      </c>
      <c r="N424" s="7" t="str">
        <f>J424</f>
        <v>１，２－ジメトキシエタン</v>
      </c>
    </row>
    <row r="425" spans="1:14" ht="15" customHeight="1" x14ac:dyDescent="0.15">
      <c r="A425" s="7" t="str">
        <f t="shared" si="24"/>
        <v>662:ベンスルフロンメチル</v>
      </c>
      <c r="B425" s="4" t="s">
        <v>486</v>
      </c>
      <c r="C425" s="4">
        <v>662</v>
      </c>
      <c r="D425" s="4"/>
      <c r="I425" s="7" t="str">
        <f t="shared" si="25"/>
        <v>662：ベンスルフロンメチル</v>
      </c>
      <c r="J425" s="4" t="s">
        <v>486</v>
      </c>
      <c r="K425" s="4"/>
      <c r="L425" s="6">
        <v>662</v>
      </c>
      <c r="N425" s="7" t="s">
        <v>305</v>
      </c>
    </row>
    <row r="426" spans="1:14" ht="15" customHeight="1" x14ac:dyDescent="0.15">
      <c r="A426" s="7" t="str">
        <f t="shared" si="24"/>
        <v>663:ピリフタリド</v>
      </c>
      <c r="B426" s="4" t="s">
        <v>654</v>
      </c>
      <c r="C426" s="4">
        <v>663</v>
      </c>
      <c r="D426" s="4"/>
      <c r="I426" s="7" t="str">
        <f t="shared" si="25"/>
        <v>663：ピリフタリド</v>
      </c>
      <c r="J426" s="4" t="s">
        <v>654</v>
      </c>
      <c r="K426" s="4"/>
      <c r="L426" s="6">
        <v>663</v>
      </c>
      <c r="N426" s="7" t="str">
        <f>J426</f>
        <v>ピリフタリド</v>
      </c>
    </row>
    <row r="427" spans="1:14" ht="15" customHeight="1" x14ac:dyDescent="0.15">
      <c r="A427" s="7" t="str">
        <f t="shared" si="24"/>
        <v>664:有機スズ化合物（ビス（トリブチルスズ）＝オキシドを除く。）</v>
      </c>
      <c r="B427" s="4" t="s">
        <v>655</v>
      </c>
      <c r="C427" s="4">
        <v>664</v>
      </c>
      <c r="D427" s="4"/>
      <c r="I427" s="7" t="str">
        <f t="shared" si="25"/>
        <v>664：有機スズ化合物（ビス（トリブチルスズ）＝オキシドを除く。）</v>
      </c>
      <c r="J427" s="4" t="s">
        <v>655</v>
      </c>
      <c r="K427" s="4"/>
      <c r="L427" s="6">
        <v>664</v>
      </c>
      <c r="N427" s="7" t="str">
        <f>J427</f>
        <v>有機スズ化合物（ビス（トリブチルスズ）＝オキシドを除く。）</v>
      </c>
    </row>
    <row r="428" spans="1:14" ht="15" customHeight="1" x14ac:dyDescent="0.15">
      <c r="A428" s="7" t="str">
        <f t="shared" si="24"/>
        <v>665:セリウム及びその化合物</v>
      </c>
      <c r="B428" s="4" t="s">
        <v>487</v>
      </c>
      <c r="C428" s="4">
        <v>665</v>
      </c>
      <c r="D428" s="4"/>
      <c r="I428" s="7" t="str">
        <f t="shared" si="25"/>
        <v>665：セリウム及びその化合物</v>
      </c>
      <c r="J428" s="4" t="s">
        <v>487</v>
      </c>
      <c r="K428" s="4"/>
      <c r="L428" s="6">
        <v>665</v>
      </c>
      <c r="N428" s="7" t="str">
        <f>J428</f>
        <v>セリウム及びその化合物</v>
      </c>
    </row>
    <row r="429" spans="1:14" ht="15" customHeight="1" x14ac:dyDescent="0.15">
      <c r="A429" s="7" t="str">
        <f t="shared" si="24"/>
        <v>666:タリウム及びその化合物</v>
      </c>
      <c r="B429" s="4" t="s">
        <v>488</v>
      </c>
      <c r="C429" s="4">
        <v>666</v>
      </c>
      <c r="D429" s="4"/>
      <c r="I429" s="7" t="str">
        <f t="shared" si="25"/>
        <v>666：タリウム及びその化合物</v>
      </c>
      <c r="J429" s="4" t="s">
        <v>488</v>
      </c>
      <c r="K429" s="4"/>
      <c r="L429" s="6">
        <v>666</v>
      </c>
      <c r="N429" s="7" t="str">
        <f>J429</f>
        <v>タリウム及びその化合物</v>
      </c>
    </row>
    <row r="430" spans="1:14" ht="15" customHeight="1" x14ac:dyDescent="0.15">
      <c r="A430" s="7" t="str">
        <f t="shared" si="24"/>
        <v>667:炭化けい素</v>
      </c>
      <c r="B430" s="4" t="s">
        <v>489</v>
      </c>
      <c r="C430" s="4">
        <v>667</v>
      </c>
      <c r="D430" s="4"/>
      <c r="I430" s="7" t="str">
        <f t="shared" si="25"/>
        <v>667：炭化けい素</v>
      </c>
      <c r="J430" s="4" t="s">
        <v>489</v>
      </c>
      <c r="K430" s="4"/>
      <c r="L430" s="6">
        <v>667</v>
      </c>
      <c r="N430" s="7" t="s">
        <v>305</v>
      </c>
    </row>
    <row r="431" spans="1:14" ht="15" customHeight="1" x14ac:dyDescent="0.15">
      <c r="A431" s="7" t="str">
        <f t="shared" si="24"/>
        <v>668:炭酸リチウム</v>
      </c>
      <c r="B431" s="4" t="s">
        <v>490</v>
      </c>
      <c r="C431" s="4">
        <v>668</v>
      </c>
      <c r="D431" s="4"/>
      <c r="I431" s="7" t="str">
        <f t="shared" si="25"/>
        <v>668：炭酸リチウム</v>
      </c>
      <c r="J431" s="4" t="s">
        <v>490</v>
      </c>
      <c r="K431" s="4"/>
      <c r="L431" s="6">
        <v>668</v>
      </c>
      <c r="N431" s="7" t="str">
        <f>J431</f>
        <v>炭酸リチウム</v>
      </c>
    </row>
    <row r="432" spans="1:14" ht="15" customHeight="1" x14ac:dyDescent="0.15">
      <c r="A432" s="7" t="str">
        <f t="shared" si="24"/>
        <v>669:チオシアン酸銅（Ⅰ）</v>
      </c>
      <c r="B432" s="4" t="s">
        <v>656</v>
      </c>
      <c r="C432" s="4">
        <v>669</v>
      </c>
      <c r="D432" s="4"/>
      <c r="I432" s="7" t="str">
        <f t="shared" si="25"/>
        <v>669：チオシアン酸銅（Ⅰ）</v>
      </c>
      <c r="J432" s="4" t="s">
        <v>656</v>
      </c>
      <c r="K432" s="4"/>
      <c r="L432" s="6">
        <v>669</v>
      </c>
      <c r="N432" s="7" t="str">
        <f>J432</f>
        <v>チオシアン酸銅（Ⅰ）</v>
      </c>
    </row>
    <row r="433" spans="1:14" ht="15" customHeight="1" x14ac:dyDescent="0.15">
      <c r="A433" s="7" t="str">
        <f t="shared" si="24"/>
        <v>670:シアノホス又はＣＹＡＰ</v>
      </c>
      <c r="B433" s="4" t="s">
        <v>196</v>
      </c>
      <c r="C433" s="4">
        <v>670</v>
      </c>
      <c r="D433" s="4"/>
      <c r="I433" s="7" t="str">
        <f t="shared" si="25"/>
        <v>670：シアノホス又はＣＹＡＰ</v>
      </c>
      <c r="J433" s="4" t="s">
        <v>196</v>
      </c>
      <c r="K433" s="4"/>
      <c r="L433" s="6">
        <v>670</v>
      </c>
      <c r="N433" s="7" t="str">
        <f>J433</f>
        <v>シアノホス又はＣＹＡＰ</v>
      </c>
    </row>
    <row r="434" spans="1:14" ht="15" customHeight="1" x14ac:dyDescent="0.15">
      <c r="A434" s="7" t="str">
        <f t="shared" si="24"/>
        <v>671:ストレプトマイシン</v>
      </c>
      <c r="B434" s="4" t="s">
        <v>491</v>
      </c>
      <c r="C434" s="4">
        <v>671</v>
      </c>
      <c r="D434" s="4"/>
      <c r="I434" s="7" t="str">
        <f t="shared" si="25"/>
        <v>671：ストレプトマイシン</v>
      </c>
      <c r="J434" s="4" t="s">
        <v>491</v>
      </c>
      <c r="K434" s="4"/>
      <c r="L434" s="6">
        <v>671</v>
      </c>
      <c r="N434" s="7" t="str">
        <f>J434</f>
        <v>ストレプトマイシン</v>
      </c>
    </row>
    <row r="435" spans="1:14" ht="15" customHeight="1" x14ac:dyDescent="0.15">
      <c r="A435" s="7" t="str">
        <f t="shared" si="24"/>
        <v>672:スピノサド</v>
      </c>
      <c r="B435" s="4" t="s">
        <v>492</v>
      </c>
      <c r="C435" s="4">
        <v>672</v>
      </c>
      <c r="D435" s="4"/>
      <c r="I435" s="7" t="str">
        <f t="shared" si="25"/>
        <v>672：スピノサド</v>
      </c>
      <c r="J435" s="4" t="s">
        <v>492</v>
      </c>
      <c r="K435" s="4"/>
      <c r="L435" s="6">
        <v>672</v>
      </c>
      <c r="N435" s="7" t="s">
        <v>305</v>
      </c>
    </row>
    <row r="436" spans="1:14" ht="15" customHeight="1" x14ac:dyDescent="0.15">
      <c r="A436" s="7" t="str">
        <f t="shared" si="24"/>
        <v>673:デシルアルデヒド</v>
      </c>
      <c r="B436" s="4" t="s">
        <v>493</v>
      </c>
      <c r="C436" s="4">
        <v>673</v>
      </c>
      <c r="D436" s="4"/>
      <c r="I436" s="7" t="str">
        <f t="shared" si="25"/>
        <v>673：デシルアルデヒド</v>
      </c>
      <c r="J436" s="4" t="s">
        <v>493</v>
      </c>
      <c r="K436" s="4"/>
      <c r="L436" s="6">
        <v>673</v>
      </c>
      <c r="N436" s="7" t="str">
        <f>J436</f>
        <v>デシルアルデヒド</v>
      </c>
    </row>
    <row r="437" spans="1:14" ht="15" customHeight="1" x14ac:dyDescent="0.15">
      <c r="A437" s="7" t="str">
        <f t="shared" si="24"/>
        <v>674:テトラヒドロフラン</v>
      </c>
      <c r="B437" s="4" t="s">
        <v>495</v>
      </c>
      <c r="C437" s="4">
        <v>674</v>
      </c>
      <c r="D437" s="4"/>
      <c r="I437" s="7" t="str">
        <f t="shared" si="25"/>
        <v>674：テトラヒドロフラン</v>
      </c>
      <c r="J437" s="4" t="s">
        <v>495</v>
      </c>
      <c r="K437" s="4"/>
      <c r="L437" s="6">
        <v>674</v>
      </c>
      <c r="N437" s="7" t="str">
        <f>J437</f>
        <v>テトラヒドロフラン</v>
      </c>
    </row>
    <row r="438" spans="1:14" ht="15" customHeight="1" x14ac:dyDescent="0.15">
      <c r="A438" s="7" t="str">
        <f t="shared" si="24"/>
        <v>675:テトラフルオロエチレン</v>
      </c>
      <c r="B438" s="4" t="s">
        <v>496</v>
      </c>
      <c r="C438" s="4">
        <v>675</v>
      </c>
      <c r="D438" s="4"/>
      <c r="I438" s="7" t="str">
        <f t="shared" si="25"/>
        <v>675：テトラフルオロエチレン</v>
      </c>
      <c r="J438" s="4" t="s">
        <v>496</v>
      </c>
      <c r="K438" s="4"/>
      <c r="L438" s="6">
        <v>675</v>
      </c>
      <c r="N438" s="7" t="str">
        <f>J438</f>
        <v>テトラフルオロエチレン</v>
      </c>
    </row>
    <row r="439" spans="1:14" ht="15" customHeight="1" x14ac:dyDescent="0.15">
      <c r="A439" s="7" t="str">
        <f t="shared" si="24"/>
        <v>676:テトラピオン又はフルプロパネートナトリウム塩</v>
      </c>
      <c r="B439" s="4" t="s">
        <v>657</v>
      </c>
      <c r="C439" s="4">
        <v>676</v>
      </c>
      <c r="D439" s="4"/>
      <c r="I439" s="7" t="str">
        <f t="shared" si="25"/>
        <v>676：テトラピオン又はフルプロパネートナトリウム塩</v>
      </c>
      <c r="J439" s="4" t="s">
        <v>657</v>
      </c>
      <c r="K439" s="4"/>
      <c r="L439" s="6">
        <v>676</v>
      </c>
      <c r="N439" s="7" t="str">
        <f>J439</f>
        <v>テトラピオン又はフルプロパネートナトリウム塩</v>
      </c>
    </row>
    <row r="440" spans="1:14" ht="15" customHeight="1" x14ac:dyDescent="0.15">
      <c r="A440" s="7" t="str">
        <f t="shared" si="24"/>
        <v>677:テトラメチルアンモニウム＝ヒドロキシド</v>
      </c>
      <c r="B440" s="4" t="s">
        <v>658</v>
      </c>
      <c r="C440" s="4">
        <v>677</v>
      </c>
      <c r="D440" s="4"/>
      <c r="I440" s="7" t="str">
        <f t="shared" si="25"/>
        <v>677：テトラメチルアンモニウム＝ヒドロキシド</v>
      </c>
      <c r="J440" s="4" t="s">
        <v>658</v>
      </c>
      <c r="K440" s="4"/>
      <c r="L440" s="6">
        <v>677</v>
      </c>
      <c r="N440" s="7" t="s">
        <v>305</v>
      </c>
    </row>
    <row r="441" spans="1:14" ht="15" customHeight="1" x14ac:dyDescent="0.15">
      <c r="A441" s="7" t="str">
        <f t="shared" si="24"/>
        <v>678:１－［（１Ｒ，２Ｒ，５Ｓ，７Ｒ）－２，６，６，８－テトラメチルトリシクロ［５．３．１．０（１，５）］ウンデカ－８－エン－９－イル］エタノン</v>
      </c>
      <c r="B441" s="4" t="s">
        <v>659</v>
      </c>
      <c r="C441" s="4">
        <v>678</v>
      </c>
      <c r="D441" s="4"/>
      <c r="I441" s="7" t="str">
        <f t="shared" si="25"/>
        <v>678：１－［（１Ｒ，２Ｒ，５Ｓ，７Ｒ）－２，６，６，８－テトラメチルトリシクロ［５．３．１．０（１，５）］ウンデカ－８－エン－９－イル］エタノン</v>
      </c>
      <c r="J441" s="4" t="s">
        <v>659</v>
      </c>
      <c r="K441" s="4"/>
      <c r="L441" s="6">
        <v>678</v>
      </c>
      <c r="N441" s="7" t="str">
        <f>J441</f>
        <v>１－［（１Ｒ，２Ｒ，５Ｓ，７Ｒ）－２，６，６，８－テトラメチルトリシクロ［５．３．１．０（１，５）］ウンデカ－８－エン－９－イル］エタノン</v>
      </c>
    </row>
    <row r="442" spans="1:14" ht="15" customHeight="1" x14ac:dyDescent="0.15">
      <c r="A442" s="7" t="str">
        <f t="shared" si="24"/>
        <v>679:テルル及びその化合物</v>
      </c>
      <c r="B442" s="4" t="s">
        <v>497</v>
      </c>
      <c r="C442" s="4">
        <v>679</v>
      </c>
      <c r="D442" s="4"/>
      <c r="I442" s="7" t="str">
        <f t="shared" si="25"/>
        <v>679：テルル及びその化合物</v>
      </c>
      <c r="J442" s="4" t="s">
        <v>497</v>
      </c>
      <c r="K442" s="4"/>
      <c r="L442" s="6">
        <v>679</v>
      </c>
      <c r="N442" s="7" t="str">
        <f>J442</f>
        <v>テルル及びその化合物</v>
      </c>
    </row>
    <row r="443" spans="1:14" ht="15" customHeight="1" x14ac:dyDescent="0.15">
      <c r="A443" s="7" t="str">
        <f t="shared" si="24"/>
        <v>680:ドデカン－１－チオール</v>
      </c>
      <c r="B443" s="4" t="s">
        <v>660</v>
      </c>
      <c r="C443" s="4">
        <v>680</v>
      </c>
      <c r="D443" s="4"/>
      <c r="I443" s="7" t="str">
        <f t="shared" si="25"/>
        <v>680：ドデカン－１－チオール</v>
      </c>
      <c r="J443" s="4" t="s">
        <v>660</v>
      </c>
      <c r="K443" s="4"/>
      <c r="L443" s="6">
        <v>680</v>
      </c>
      <c r="N443" s="7" t="str">
        <f>J443</f>
        <v>ドデカン－１－チオール</v>
      </c>
    </row>
    <row r="444" spans="1:14" ht="15" customHeight="1" x14ac:dyDescent="0.15">
      <c r="A444" s="7" t="str">
        <f t="shared" si="24"/>
        <v>681:２－（Ｎ－ドデシル－Ｎ，Ｎ－ジメチルアンモニオ）アセタート</v>
      </c>
      <c r="B444" s="4" t="s">
        <v>661</v>
      </c>
      <c r="C444" s="4">
        <v>681</v>
      </c>
      <c r="D444" s="4"/>
      <c r="I444" s="7" t="str">
        <f t="shared" si="25"/>
        <v>681：２－（Ｎ－ドデシル－Ｎ，Ｎ－ジメチルアンモニオ）アセタート</v>
      </c>
      <c r="J444" s="4" t="s">
        <v>661</v>
      </c>
      <c r="K444" s="4"/>
      <c r="L444" s="6">
        <v>681</v>
      </c>
      <c r="N444" s="7" t="str">
        <f>J444</f>
        <v>２－（Ｎ－ドデシル－Ｎ，Ｎ－ジメチルアンモニオ）アセタート</v>
      </c>
    </row>
    <row r="445" spans="1:14" ht="15" customHeight="1" x14ac:dyDescent="0.15">
      <c r="A445" s="7" t="str">
        <f t="shared" si="24"/>
        <v>682:メラミン</v>
      </c>
      <c r="B445" s="4" t="s">
        <v>294</v>
      </c>
      <c r="C445" s="4">
        <v>682</v>
      </c>
      <c r="D445" s="4"/>
      <c r="I445" s="7" t="str">
        <f t="shared" si="25"/>
        <v>682：メラミン</v>
      </c>
      <c r="J445" s="4" t="s">
        <v>294</v>
      </c>
      <c r="K445" s="4"/>
      <c r="L445" s="6">
        <v>682</v>
      </c>
      <c r="N445" s="7" t="s">
        <v>305</v>
      </c>
    </row>
    <row r="446" spans="1:14" ht="15" customHeight="1" x14ac:dyDescent="0.15">
      <c r="A446" s="7" t="str">
        <f t="shared" si="24"/>
        <v>683:トリイソプロパノールアミン</v>
      </c>
      <c r="B446" s="4" t="s">
        <v>498</v>
      </c>
      <c r="C446" s="4">
        <v>683</v>
      </c>
      <c r="D446" s="4"/>
      <c r="I446" s="7" t="str">
        <f t="shared" si="25"/>
        <v>683：トリイソプロパノールアミン</v>
      </c>
      <c r="J446" s="4" t="s">
        <v>498</v>
      </c>
      <c r="K446" s="4"/>
      <c r="L446" s="6">
        <v>683</v>
      </c>
      <c r="N446" s="7" t="str">
        <f>J446</f>
        <v>トリイソプロパノールアミン</v>
      </c>
    </row>
    <row r="447" spans="1:14" ht="15" customHeight="1" x14ac:dyDescent="0.15">
      <c r="A447" s="7" t="str">
        <f t="shared" si="24"/>
        <v>684:トリオクチルアミン</v>
      </c>
      <c r="B447" s="4" t="s">
        <v>499</v>
      </c>
      <c r="C447" s="4">
        <v>684</v>
      </c>
      <c r="D447" s="4"/>
      <c r="I447" s="7" t="str">
        <f t="shared" si="25"/>
        <v>684：トリオクチルアミン</v>
      </c>
      <c r="J447" s="4" t="s">
        <v>499</v>
      </c>
      <c r="K447" s="4"/>
      <c r="L447" s="6">
        <v>684</v>
      </c>
      <c r="N447" s="7" t="str">
        <f>J447</f>
        <v>トリオクチルアミン</v>
      </c>
    </row>
    <row r="448" spans="1:14" ht="15" customHeight="1" x14ac:dyDescent="0.15">
      <c r="A448" s="7" t="str">
        <f t="shared" si="24"/>
        <v>685:キャプタン</v>
      </c>
      <c r="B448" s="4" t="s">
        <v>500</v>
      </c>
      <c r="C448" s="4">
        <v>685</v>
      </c>
      <c r="D448" s="4"/>
      <c r="I448" s="7" t="str">
        <f t="shared" si="25"/>
        <v>685：キャプタン</v>
      </c>
      <c r="J448" s="4" t="s">
        <v>500</v>
      </c>
      <c r="K448" s="4"/>
      <c r="L448" s="6">
        <v>685</v>
      </c>
      <c r="N448" s="7" t="str">
        <f>J448</f>
        <v>キャプタン</v>
      </c>
    </row>
    <row r="449" spans="1:14" ht="15" customHeight="1" x14ac:dyDescent="0.15">
      <c r="A449" s="7" t="str">
        <f t="shared" si="24"/>
        <v>686:トリシクロ［５．２．１．０（２，６）］デカ－４－エン－３－イル＝プロピオナート</v>
      </c>
      <c r="B449" s="4" t="s">
        <v>662</v>
      </c>
      <c r="C449" s="4">
        <v>686</v>
      </c>
      <c r="D449" s="4"/>
      <c r="I449" s="7" t="str">
        <f t="shared" si="25"/>
        <v>686：トリシクロ［５．２．１．０（２，６）］デカ－４－エン－３－イル＝プロピオナート</v>
      </c>
      <c r="J449" s="4" t="s">
        <v>662</v>
      </c>
      <c r="K449" s="4"/>
      <c r="L449" s="6">
        <v>686</v>
      </c>
      <c r="N449" s="7" t="str">
        <f>J449</f>
        <v>トリシクロ［５．２．１．０（２，６）］デカ－４－エン－３－イル＝プロピオナート</v>
      </c>
    </row>
    <row r="450" spans="1:14" ht="15" customHeight="1" x14ac:dyDescent="0.15">
      <c r="A450" s="7" t="str">
        <f t="shared" si="24"/>
        <v>687:トリメチルアミン</v>
      </c>
      <c r="B450" s="4" t="s">
        <v>501</v>
      </c>
      <c r="C450" s="4">
        <v>687</v>
      </c>
      <c r="D450" s="4"/>
      <c r="I450" s="7" t="str">
        <f t="shared" si="25"/>
        <v>687：トリメチルアミン</v>
      </c>
      <c r="J450" s="4" t="s">
        <v>501</v>
      </c>
      <c r="K450" s="4"/>
      <c r="L450" s="6">
        <v>687</v>
      </c>
      <c r="N450" s="7" t="s">
        <v>305</v>
      </c>
    </row>
    <row r="451" spans="1:14" ht="15" customHeight="1" x14ac:dyDescent="0.15">
      <c r="A451" s="7" t="str">
        <f t="shared" ref="A451:A514" si="26">C451 &amp;":" &amp;B451</f>
        <v>688:トリメチル（オクタデシル）アンモニウムの塩</v>
      </c>
      <c r="B451" s="4" t="s">
        <v>663</v>
      </c>
      <c r="C451" s="4">
        <v>688</v>
      </c>
      <c r="D451" s="4"/>
      <c r="I451" s="7" t="str">
        <f t="shared" si="25"/>
        <v>688：トリメチル（オクタデシル）アンモニウムの塩</v>
      </c>
      <c r="J451" s="4" t="s">
        <v>663</v>
      </c>
      <c r="K451" s="4"/>
      <c r="L451" s="6">
        <v>688</v>
      </c>
      <c r="N451" s="7" t="str">
        <f>J451</f>
        <v>トリメチル（オクタデシル）アンモニウムの塩</v>
      </c>
    </row>
    <row r="452" spans="1:14" ht="15" customHeight="1" x14ac:dyDescent="0.15">
      <c r="A452" s="7" t="str">
        <f t="shared" si="26"/>
        <v>689:（Ｅ）－４－（２，６，６－トリメチルシクロヘキサ－１－エン－１－イル）ブタ－３－エン－２－オン</v>
      </c>
      <c r="B452" s="4" t="s">
        <v>664</v>
      </c>
      <c r="C452" s="4">
        <v>689</v>
      </c>
      <c r="D452" s="4"/>
      <c r="I452" s="7" t="str">
        <f t="shared" ref="I452:I515" si="27">L452&amp;"："&amp;J452</f>
        <v>689：（Ｅ）－４－（２，６，６－トリメチルシクロヘキサ－１－エン－１－イル）ブタ－３－エン－２－オン</v>
      </c>
      <c r="J452" s="4" t="s">
        <v>664</v>
      </c>
      <c r="K452" s="4"/>
      <c r="L452" s="6">
        <v>689</v>
      </c>
      <c r="N452" s="7" t="str">
        <f>J452</f>
        <v>（Ｅ）－４－（２，６，６－トリメチルシクロヘキサ－１－エン－１－イル）ブタ－３－エン－２－オン</v>
      </c>
    </row>
    <row r="453" spans="1:14" ht="15" customHeight="1" x14ac:dyDescent="0.15">
      <c r="A453" s="7" t="str">
        <f t="shared" si="26"/>
        <v>690:Ｎ，Ｎ，Ｎ－トリメチルドデカン－１－アミニウムの塩</v>
      </c>
      <c r="B453" s="4" t="s">
        <v>665</v>
      </c>
      <c r="C453" s="4">
        <v>690</v>
      </c>
      <c r="D453" s="4"/>
      <c r="I453" s="7" t="str">
        <f t="shared" si="27"/>
        <v>690：Ｎ，Ｎ，Ｎ－トリメチルドデカン－１－アミニウムの塩</v>
      </c>
      <c r="J453" s="4" t="s">
        <v>665</v>
      </c>
      <c r="K453" s="4"/>
      <c r="L453" s="6">
        <v>690</v>
      </c>
      <c r="N453" s="7" t="str">
        <f>J453</f>
        <v>Ｎ，Ｎ，Ｎ－トリメチルドデカン－１－アミニウムの塩</v>
      </c>
    </row>
    <row r="454" spans="1:14" ht="15" customHeight="1" x14ac:dyDescent="0.15">
      <c r="A454" s="7" t="str">
        <f t="shared" si="26"/>
        <v>691:トリメチルベンゼン</v>
      </c>
      <c r="B454" s="4" t="s">
        <v>502</v>
      </c>
      <c r="C454" s="4">
        <v>691</v>
      </c>
      <c r="D454" s="4"/>
      <c r="I454" s="7" t="str">
        <f t="shared" si="27"/>
        <v>691：トリメチルベンゼン</v>
      </c>
      <c r="J454" s="4" t="s">
        <v>502</v>
      </c>
      <c r="K454" s="4"/>
      <c r="L454" s="6">
        <v>691</v>
      </c>
      <c r="N454" s="7" t="str">
        <f>J454</f>
        <v>トリメチルベンゼン</v>
      </c>
    </row>
    <row r="455" spans="1:14" ht="15" customHeight="1" x14ac:dyDescent="0.15">
      <c r="A455" s="7" t="str">
        <f t="shared" si="26"/>
        <v>692:２，４，４－トリメチルペンタ－１－エン及び２，４，４－トリメチルペンタ－２－エンの混合物</v>
      </c>
      <c r="B455" s="4" t="s">
        <v>666</v>
      </c>
      <c r="C455" s="4">
        <v>692</v>
      </c>
      <c r="D455" s="4"/>
      <c r="I455" s="7" t="str">
        <f t="shared" si="27"/>
        <v>692：２，４，４－トリメチルペンタ－１－エン及び２，４，４－トリメチルペンタ－２－エンの混合物</v>
      </c>
      <c r="J455" s="4" t="s">
        <v>666</v>
      </c>
      <c r="K455" s="4"/>
      <c r="L455" s="6">
        <v>692</v>
      </c>
      <c r="N455" s="7" t="s">
        <v>305</v>
      </c>
    </row>
    <row r="456" spans="1:14" ht="15" customHeight="1" x14ac:dyDescent="0.15">
      <c r="A456" s="7" t="str">
        <f t="shared" si="26"/>
        <v>693:トリメトキシ－［３－（オキシラン－２－イルメトキシ）プロピル］シラン</v>
      </c>
      <c r="B456" s="4" t="s">
        <v>667</v>
      </c>
      <c r="C456" s="4">
        <v>693</v>
      </c>
      <c r="D456" s="4"/>
      <c r="I456" s="7" t="str">
        <f t="shared" si="27"/>
        <v>693：トリメトキシ－［３－（オキシラン－２－イルメトキシ）プロピル］シラン</v>
      </c>
      <c r="J456" s="4" t="s">
        <v>667</v>
      </c>
      <c r="K456" s="4"/>
      <c r="L456" s="6">
        <v>693</v>
      </c>
      <c r="N456" s="7" t="str">
        <f>J456</f>
        <v>トリメトキシ－［３－（オキシラン－２－イルメトキシ）プロピル］シラン</v>
      </c>
    </row>
    <row r="457" spans="1:14" ht="15" customHeight="1" x14ac:dyDescent="0.15">
      <c r="A457" s="7" t="str">
        <f t="shared" si="26"/>
        <v>694:ナトリウム＝アルケンスルホナート（アルケンの炭素数が１４から１６までのもの及びその混合物に限る。）及びナトリウム＝ヒドロキシアルカンスルホナート（アルカンの炭素数が１４から１６までのもの及びその混合物に限る。）並びにこれらの混合物</v>
      </c>
      <c r="B457" s="4" t="s">
        <v>668</v>
      </c>
      <c r="C457" s="4">
        <v>694</v>
      </c>
      <c r="D457" s="4"/>
      <c r="I457" s="7" t="str">
        <f t="shared" si="27"/>
        <v>694：ナトリウム＝アルケンスルホナート（アルケンの炭素数が１４から１６までのもの及びその混合物に限る。）及びナトリウム＝ヒドロキシアルカンスルホナート（アルカンの炭素数が１４から１６までのもの及びその混合物に限る。）並びにこれらの混合物</v>
      </c>
      <c r="J457" s="4" t="s">
        <v>668</v>
      </c>
      <c r="K457" s="4"/>
      <c r="L457" s="6">
        <v>694</v>
      </c>
      <c r="N457" s="7" t="str">
        <f>J457</f>
        <v>ナトリウム＝アルケンスルホナート（アルケンの炭素数が１４から１６までのもの及びその混合物に限る。）及びナトリウム＝ヒドロキシアルカンスルホナート（アルカンの炭素数が１４から１６までのもの及びその混合物に限る。）並びにこれらの混合物</v>
      </c>
    </row>
    <row r="458" spans="1:14" ht="15" customHeight="1" x14ac:dyDescent="0.15">
      <c r="A458" s="7" t="str">
        <f t="shared" si="26"/>
        <v>695:ナトリウム＝１－オキソ－１ラムダ（５）－ピリジン－２－チオラート</v>
      </c>
      <c r="B458" s="4" t="s">
        <v>669</v>
      </c>
      <c r="C458" s="4">
        <v>695</v>
      </c>
      <c r="D458" s="4"/>
      <c r="I458" s="7" t="str">
        <f t="shared" si="27"/>
        <v>695：ナトリウム＝１－オキソ－１ラムダ（５）－ピリジン－２－チオラート</v>
      </c>
      <c r="J458" s="4" t="s">
        <v>669</v>
      </c>
      <c r="K458" s="4"/>
      <c r="L458" s="6">
        <v>695</v>
      </c>
      <c r="N458" s="7" t="str">
        <f>J458</f>
        <v>ナトリウム＝１－オキソ－１ラムダ（５）－ピリジン－２－チオラート</v>
      </c>
    </row>
    <row r="459" spans="1:14" ht="15" customHeight="1" x14ac:dyDescent="0.15">
      <c r="A459" s="7" t="str">
        <f t="shared" si="26"/>
        <v>696:ナトリウム＝（ドデカノイルオキシ）ベンゼンスルホナート</v>
      </c>
      <c r="B459" s="4" t="s">
        <v>670</v>
      </c>
      <c r="C459" s="4">
        <v>696</v>
      </c>
      <c r="D459" s="4"/>
      <c r="I459" s="7" t="str">
        <f t="shared" si="27"/>
        <v>696：ナトリウム＝（ドデカノイルオキシ）ベンゼンスルホナート</v>
      </c>
      <c r="J459" s="4" t="s">
        <v>670</v>
      </c>
      <c r="K459" s="4"/>
      <c r="L459" s="6">
        <v>696</v>
      </c>
      <c r="N459" s="7" t="str">
        <f>J459</f>
        <v>ナトリウム＝（ドデカノイルオキシ）ベンゼンスルホナート</v>
      </c>
    </row>
    <row r="460" spans="1:14" ht="15" customHeight="1" x14ac:dyDescent="0.15">
      <c r="A460" s="7" t="str">
        <f t="shared" si="26"/>
        <v>697:鉛及びその化合物</v>
      </c>
      <c r="B460" s="4" t="s">
        <v>503</v>
      </c>
      <c r="C460" s="4">
        <v>697</v>
      </c>
      <c r="D460" s="4" t="s">
        <v>311</v>
      </c>
      <c r="I460" s="7" t="str">
        <f t="shared" si="27"/>
        <v>697：鉛及びその化合物</v>
      </c>
      <c r="J460" s="4" t="s">
        <v>503</v>
      </c>
      <c r="K460" s="4"/>
      <c r="L460" s="6">
        <v>697</v>
      </c>
      <c r="N460" s="7" t="s">
        <v>305</v>
      </c>
    </row>
    <row r="461" spans="1:14" ht="15" customHeight="1" x14ac:dyDescent="0.15">
      <c r="A461" s="7" t="str">
        <f t="shared" si="26"/>
        <v>698:ニトリロ三酢酸及びそのナトリウム塩</v>
      </c>
      <c r="B461" s="4" t="s">
        <v>504</v>
      </c>
      <c r="C461" s="4">
        <v>698</v>
      </c>
      <c r="D461" s="4"/>
      <c r="I461" s="7" t="str">
        <f t="shared" si="27"/>
        <v>698：ニトリロ三酢酸及びそのナトリウム塩</v>
      </c>
      <c r="J461" s="4" t="s">
        <v>504</v>
      </c>
      <c r="K461" s="4"/>
      <c r="L461" s="6">
        <v>698</v>
      </c>
      <c r="N461" s="7" t="str">
        <f>J461</f>
        <v>ニトリロ三酢酸及びそのナトリウム塩</v>
      </c>
    </row>
    <row r="462" spans="1:14" ht="15" customHeight="1" x14ac:dyDescent="0.15">
      <c r="A462" s="7" t="str">
        <f t="shared" si="26"/>
        <v>699:パラホルムアルデヒド</v>
      </c>
      <c r="B462" s="4" t="s">
        <v>505</v>
      </c>
      <c r="C462" s="4">
        <v>699</v>
      </c>
      <c r="D462" s="4"/>
      <c r="I462" s="7" t="str">
        <f t="shared" si="27"/>
        <v>699：パラホルムアルデヒド</v>
      </c>
      <c r="J462" s="4" t="s">
        <v>505</v>
      </c>
      <c r="K462" s="4"/>
      <c r="L462" s="6">
        <v>699</v>
      </c>
      <c r="N462" s="7" t="str">
        <f>J462</f>
        <v>パラホルムアルデヒド</v>
      </c>
    </row>
    <row r="463" spans="1:14" ht="15" customHeight="1" x14ac:dyDescent="0.15">
      <c r="A463" s="7" t="str">
        <f t="shared" si="26"/>
        <v>700:ビス（アルキル）（ジメチル）アンモニウムの塩（アルキル基の構造が直鎖であり、かつ、当該アルキル基の炭素数が１２、１４、１６、１８又は２０のもの及びその混合物に限る。）</v>
      </c>
      <c r="B463" s="4" t="s">
        <v>671</v>
      </c>
      <c r="C463" s="4">
        <v>700</v>
      </c>
      <c r="D463" s="4"/>
      <c r="I463" s="7" t="str">
        <f t="shared" si="27"/>
        <v>700：ビス（アルキル）（ジメチル）アンモニウムの塩（アルキル基の構造が直鎖であり、かつ、当該アルキル基の炭素数が１２、１４、１６、１８又は２０のもの及びその混合物に限る。）</v>
      </c>
      <c r="J463" s="4" t="s">
        <v>671</v>
      </c>
      <c r="K463" s="4"/>
      <c r="L463" s="6">
        <v>700</v>
      </c>
      <c r="N463" s="7" t="str">
        <f>J463</f>
        <v>ビス（アルキル）（ジメチル）アンモニウムの塩（アルキル基の構造が直鎖であり、かつ、当該アルキル基の炭素数が１２、１４、１６、１８又は２０のもの及びその混合物に限る。）</v>
      </c>
    </row>
    <row r="464" spans="1:14" ht="15" customHeight="1" x14ac:dyDescent="0.15">
      <c r="A464" s="7" t="str">
        <f t="shared" si="26"/>
        <v>701:プロメトリン</v>
      </c>
      <c r="B464" s="4" t="s">
        <v>506</v>
      </c>
      <c r="C464" s="4">
        <v>701</v>
      </c>
      <c r="D464" s="4"/>
      <c r="I464" s="7" t="str">
        <f t="shared" si="27"/>
        <v>701：プロメトリン</v>
      </c>
      <c r="J464" s="4" t="s">
        <v>506</v>
      </c>
      <c r="K464" s="4"/>
      <c r="L464" s="6">
        <v>701</v>
      </c>
      <c r="N464" s="7" t="str">
        <f>J464</f>
        <v>プロメトリン</v>
      </c>
    </row>
    <row r="465" spans="1:14" ht="15" customHeight="1" x14ac:dyDescent="0.15">
      <c r="A465" s="7" t="str">
        <f t="shared" si="26"/>
        <v>702:ビス（２－エチルヘキシル）＝（Ｚ）－ブタ－２－エンジオアート</v>
      </c>
      <c r="B465" s="4" t="s">
        <v>672</v>
      </c>
      <c r="C465" s="4">
        <v>702</v>
      </c>
      <c r="D465" s="4"/>
      <c r="I465" s="7" t="str">
        <f t="shared" si="27"/>
        <v>702：ビス（２－エチルヘキシル）＝（Ｚ）－ブタ－２－エンジオアート</v>
      </c>
      <c r="J465" s="4" t="s">
        <v>672</v>
      </c>
      <c r="K465" s="4"/>
      <c r="L465" s="6">
        <v>702</v>
      </c>
      <c r="N465" s="7" t="s">
        <v>305</v>
      </c>
    </row>
    <row r="466" spans="1:14" ht="15" customHeight="1" x14ac:dyDescent="0.15">
      <c r="A466" s="7" t="str">
        <f t="shared" si="26"/>
        <v>703:ビス（２－スルフィドピリジン－１－オラト）銅</v>
      </c>
      <c r="B466" s="4" t="s">
        <v>673</v>
      </c>
      <c r="C466" s="4">
        <v>703</v>
      </c>
      <c r="D466" s="4"/>
      <c r="I466" s="7" t="str">
        <f t="shared" si="27"/>
        <v>703：ビス（２－スルフィドピリジン－１－オラト）銅</v>
      </c>
      <c r="J466" s="4" t="s">
        <v>673</v>
      </c>
      <c r="K466" s="4"/>
      <c r="L466" s="6">
        <v>703</v>
      </c>
      <c r="N466" s="7" t="str">
        <f>J466</f>
        <v>ビス（２－スルフィドピリジン－１－オラト）銅</v>
      </c>
    </row>
    <row r="467" spans="1:14" ht="15" customHeight="1" x14ac:dyDescent="0.15">
      <c r="A467" s="7" t="str">
        <f t="shared" si="26"/>
        <v>704:（Ｔ－４）－ビス［２－（チオキソ－カッパＳ）－ピリジン－１（２Ｈ）－オラト－カッパＯ］亜鉛（Ⅱ）</v>
      </c>
      <c r="B467" s="4" t="s">
        <v>674</v>
      </c>
      <c r="C467" s="4">
        <v>704</v>
      </c>
      <c r="D467" s="4"/>
      <c r="I467" s="7" t="str">
        <f t="shared" si="27"/>
        <v>704：（Ｔ－４）－ビス［２－（チオキソ－カッパＳ）－ピリジン－１（２Ｈ）－オラト－カッパＯ］亜鉛（Ⅱ）</v>
      </c>
      <c r="J467" s="4" t="s">
        <v>674</v>
      </c>
      <c r="K467" s="4"/>
      <c r="L467" s="6">
        <v>704</v>
      </c>
      <c r="N467" s="7" t="str">
        <f>J467</f>
        <v>（Ｔ－４）－ビス［２－（チオキソ－カッパＳ）－ピリジン－１（２Ｈ）－オラト－カッパＯ］亜鉛（Ⅱ）</v>
      </c>
    </row>
    <row r="468" spans="1:14" ht="15" customHeight="1" x14ac:dyDescent="0.15">
      <c r="A468" s="7" t="str">
        <f t="shared" si="26"/>
        <v>705:ビス（２，２，６，６－テトラメチル－４－ピペリジル）＝セバケート</v>
      </c>
      <c r="B468" s="4" t="s">
        <v>675</v>
      </c>
      <c r="C468" s="4">
        <v>705</v>
      </c>
      <c r="D468" s="4"/>
      <c r="I468" s="7" t="str">
        <f t="shared" si="27"/>
        <v>705：ビス（２，２，６，６－テトラメチル－４－ピペリジル）＝セバケート</v>
      </c>
      <c r="J468" s="4" t="s">
        <v>675</v>
      </c>
      <c r="K468" s="4"/>
      <c r="L468" s="6">
        <v>705</v>
      </c>
      <c r="N468" s="7" t="str">
        <f>J468</f>
        <v>ビス（２，２，６，６－テトラメチル－４－ピペリジル）＝セバケート</v>
      </c>
    </row>
    <row r="469" spans="1:14" ht="15" customHeight="1" x14ac:dyDescent="0.15">
      <c r="A469" s="7" t="str">
        <f t="shared" si="26"/>
        <v>706:ビス（トリブチルスズ）＝オキシド</v>
      </c>
      <c r="B469" s="4" t="s">
        <v>676</v>
      </c>
      <c r="C469" s="4">
        <v>706</v>
      </c>
      <c r="D469" s="4" t="s">
        <v>311</v>
      </c>
      <c r="I469" s="7" t="str">
        <f t="shared" si="27"/>
        <v>706：ビス（トリブチルスズ）＝オキシド</v>
      </c>
      <c r="J469" s="4" t="s">
        <v>676</v>
      </c>
      <c r="K469" s="4"/>
      <c r="L469" s="6">
        <v>706</v>
      </c>
      <c r="N469" s="7" t="str">
        <f>J469</f>
        <v>ビス（トリブチルスズ）＝オキシド</v>
      </c>
    </row>
    <row r="470" spans="1:14" ht="15" customHeight="1" x14ac:dyDescent="0.15">
      <c r="A470" s="7" t="str">
        <f t="shared" si="26"/>
        <v>707:Ｎ，Ｎ－ビス（２－ヒドロキシエチル）アルカンアミド（アルカンの構造が直鎖であり、かつ、当該アルカンの炭素数が８、１０、１２、１４、１６又は１８のもの及びその混合物に限る。）、（Ｚ）－Ｎ，Ｎ－ビス（２－ヒドロキシエチル）オクタデカ－９－エンアミド及び（９Ｚ，１２Ｚ）－Ｎ，Ｎ－ビス（２－ヒドロキシエチル）オクタデカ－９，１２－ジエンアミド並びにこれらの混合物</v>
      </c>
      <c r="B470" s="4" t="s">
        <v>677</v>
      </c>
      <c r="C470" s="4">
        <v>707</v>
      </c>
      <c r="D470" s="4"/>
      <c r="I470" s="7" t="str">
        <f t="shared" si="27"/>
        <v>707：Ｎ，Ｎ－ビス（２－ヒドロキシエチル）アルカンアミド（アルカンの構造が直鎖であり、かつ、当該アルカンの炭素数が８、１０、１２、１４、１６又は１８のもの及びその混合物に限る。）、（Ｚ）－Ｎ，Ｎ－ビス（２－ヒドロキシエチル）オクタデカ－９－エンアミド及び（９Ｚ，１２Ｚ）－Ｎ，Ｎ－ビス（２－ヒドロキシエチル）オクタデカ－９，１２－ジエンアミド並びにこれらの混合物</v>
      </c>
      <c r="J470" s="4" t="s">
        <v>677</v>
      </c>
      <c r="K470" s="4"/>
      <c r="L470" s="6">
        <v>707</v>
      </c>
      <c r="N470" s="7" t="s">
        <v>305</v>
      </c>
    </row>
    <row r="471" spans="1:14" ht="15" customHeight="1" x14ac:dyDescent="0.15">
      <c r="A471" s="7" t="str">
        <f t="shared" si="26"/>
        <v>708:（１－ヒドロキシエタン－１，１－ジイル）ジホスホン酸並びにそのカリウム塩及びナトリウム塩</v>
      </c>
      <c r="B471" s="4" t="s">
        <v>678</v>
      </c>
      <c r="C471" s="4">
        <v>708</v>
      </c>
      <c r="D471" s="4"/>
      <c r="I471" s="7" t="str">
        <f t="shared" si="27"/>
        <v>708：（１－ヒドロキシエタン－１，１－ジイル）ジホスホン酸並びにそのカリウム塩及びナトリウム塩</v>
      </c>
      <c r="J471" s="4" t="s">
        <v>678</v>
      </c>
      <c r="K471" s="4"/>
      <c r="L471" s="6">
        <v>708</v>
      </c>
      <c r="N471" s="7" t="str">
        <f>J471</f>
        <v>（１－ヒドロキシエタン－１，１－ジイル）ジホスホン酸並びにそのカリウム塩及びナトリウム塩</v>
      </c>
    </row>
    <row r="472" spans="1:14" ht="15" customHeight="1" x14ac:dyDescent="0.15">
      <c r="A472" s="7" t="str">
        <f t="shared" si="26"/>
        <v>709:ヘリオトロピン</v>
      </c>
      <c r="B472" s="4" t="s">
        <v>507</v>
      </c>
      <c r="C472" s="4">
        <v>709</v>
      </c>
      <c r="D472" s="4"/>
      <c r="I472" s="7" t="str">
        <f t="shared" si="27"/>
        <v>709：ヘリオトロピン</v>
      </c>
      <c r="J472" s="4" t="s">
        <v>507</v>
      </c>
      <c r="K472" s="4"/>
      <c r="L472" s="6">
        <v>709</v>
      </c>
      <c r="N472" s="7" t="str">
        <f>J472</f>
        <v>ヘリオトロピン</v>
      </c>
    </row>
    <row r="473" spans="1:14" ht="15" customHeight="1" x14ac:dyDescent="0.15">
      <c r="A473" s="7" t="str">
        <f t="shared" si="26"/>
        <v>710:フタル酸ジオクチル</v>
      </c>
      <c r="B473" s="4" t="s">
        <v>508</v>
      </c>
      <c r="C473" s="4">
        <v>710</v>
      </c>
      <c r="D473" s="4"/>
      <c r="I473" s="7" t="str">
        <f t="shared" si="27"/>
        <v>710：フタル酸ジオクチル</v>
      </c>
      <c r="J473" s="4" t="s">
        <v>508</v>
      </c>
      <c r="K473" s="4"/>
      <c r="L473" s="6">
        <v>710</v>
      </c>
      <c r="N473" s="7" t="str">
        <f>J473</f>
        <v>フタル酸ジオクチル</v>
      </c>
    </row>
    <row r="474" spans="1:14" ht="15" customHeight="1" x14ac:dyDescent="0.15">
      <c r="A474" s="7" t="str">
        <f t="shared" si="26"/>
        <v>711:２－ターシャリ－ブチルアミノ－４－シクロプロピルアミノ－６－メチルチオ－１，３，５－トリアジン</v>
      </c>
      <c r="B474" s="4" t="s">
        <v>679</v>
      </c>
      <c r="C474" s="4">
        <v>711</v>
      </c>
      <c r="D474" s="4"/>
      <c r="I474" s="7" t="str">
        <f t="shared" si="27"/>
        <v>711：２－ターシャリ－ブチルアミノ－４－シクロプロピルアミノ－６－メチルチオ－１，３，５－トリアジン</v>
      </c>
      <c r="J474" s="4" t="s">
        <v>679</v>
      </c>
      <c r="K474" s="4"/>
      <c r="L474" s="6">
        <v>711</v>
      </c>
      <c r="N474" s="7" t="str">
        <f>J474</f>
        <v>２－ターシャリ－ブチルアミノ－４－シクロプロピルアミノ－６－メチルチオ－１，３，５－トリアジン</v>
      </c>
    </row>
    <row r="475" spans="1:14" ht="15" customHeight="1" x14ac:dyDescent="0.15">
      <c r="A475" s="7" t="str">
        <f t="shared" si="26"/>
        <v>712:ターシャリ－ブチル＝２－エチルペルオキシヘキサノアート</v>
      </c>
      <c r="B475" s="4" t="s">
        <v>680</v>
      </c>
      <c r="C475" s="4">
        <v>712</v>
      </c>
      <c r="D475" s="4"/>
      <c r="I475" s="7" t="str">
        <f t="shared" si="27"/>
        <v>712：ターシャリ－ブチル＝２－エチルペルオキシヘキサノアート</v>
      </c>
      <c r="J475" s="4" t="s">
        <v>680</v>
      </c>
      <c r="K475" s="4"/>
      <c r="L475" s="6">
        <v>712</v>
      </c>
      <c r="N475" s="7" t="s">
        <v>305</v>
      </c>
    </row>
    <row r="476" spans="1:14" ht="15" customHeight="1" x14ac:dyDescent="0.15">
      <c r="A476" s="7" t="str">
        <f t="shared" si="26"/>
        <v>713:２－ターシャリ－ブチルシクロヘキシル＝アセタート</v>
      </c>
      <c r="B476" s="4" t="s">
        <v>681</v>
      </c>
      <c r="C476" s="4">
        <v>713</v>
      </c>
      <c r="D476" s="4"/>
      <c r="I476" s="7" t="str">
        <f t="shared" si="27"/>
        <v>713：２－ターシャリ－ブチルシクロヘキシル＝アセタート</v>
      </c>
      <c r="J476" s="4" t="s">
        <v>681</v>
      </c>
      <c r="K476" s="4"/>
      <c r="L476" s="6">
        <v>713</v>
      </c>
      <c r="N476" s="7" t="str">
        <f>J476</f>
        <v>２－ターシャリ－ブチルシクロヘキシル＝アセタート</v>
      </c>
    </row>
    <row r="477" spans="1:14" ht="15" customHeight="1" x14ac:dyDescent="0.15">
      <c r="A477" s="7" t="str">
        <f t="shared" si="26"/>
        <v>714:４－ターシャリ－ブチルシクロヘキシル＝アセタート</v>
      </c>
      <c r="B477" s="4" t="s">
        <v>682</v>
      </c>
      <c r="C477" s="4">
        <v>714</v>
      </c>
      <c r="D477" s="4"/>
      <c r="I477" s="7" t="str">
        <f t="shared" si="27"/>
        <v>714：４－ターシャリ－ブチルシクロヘキシル＝アセタート</v>
      </c>
      <c r="J477" s="4" t="s">
        <v>682</v>
      </c>
      <c r="K477" s="4"/>
      <c r="L477" s="6">
        <v>714</v>
      </c>
      <c r="N477" s="7" t="str">
        <f>J477</f>
        <v>４－ターシャリ－ブチルシクロヘキシル＝アセタート</v>
      </c>
    </row>
    <row r="478" spans="1:14" ht="15" customHeight="1" x14ac:dyDescent="0.15">
      <c r="A478" s="7" t="str">
        <f t="shared" si="26"/>
        <v>715:テブチウロン</v>
      </c>
      <c r="B478" s="4" t="s">
        <v>510</v>
      </c>
      <c r="C478" s="4">
        <v>715</v>
      </c>
      <c r="D478" s="4"/>
      <c r="I478" s="7" t="str">
        <f t="shared" si="27"/>
        <v>715：テブチウロン</v>
      </c>
      <c r="J478" s="4" t="s">
        <v>510</v>
      </c>
      <c r="K478" s="4"/>
      <c r="L478" s="6">
        <v>715</v>
      </c>
      <c r="N478" s="7" t="str">
        <f>J478</f>
        <v>テブチウロン</v>
      </c>
    </row>
    <row r="479" spans="1:14" ht="15" customHeight="1" x14ac:dyDescent="0.15">
      <c r="A479" s="7" t="str">
        <f t="shared" si="26"/>
        <v>716:シフルメトフェン</v>
      </c>
      <c r="B479" s="4" t="s">
        <v>511</v>
      </c>
      <c r="C479" s="4">
        <v>716</v>
      </c>
      <c r="D479" s="4"/>
      <c r="I479" s="7" t="str">
        <f t="shared" si="27"/>
        <v>716：シフルメトフェン</v>
      </c>
      <c r="J479" s="4" t="s">
        <v>511</v>
      </c>
      <c r="K479" s="4"/>
      <c r="L479" s="6">
        <v>716</v>
      </c>
      <c r="N479" s="7" t="str">
        <f>J479</f>
        <v>シフルメトフェン</v>
      </c>
    </row>
    <row r="480" spans="1:14" ht="15" customHeight="1" x14ac:dyDescent="0.15">
      <c r="A480" s="7" t="str">
        <f t="shared" si="26"/>
        <v>717:３－（４－ターシャリ－ブチルフェニル）プロパナール</v>
      </c>
      <c r="B480" s="4" t="s">
        <v>683</v>
      </c>
      <c r="C480" s="4">
        <v>717</v>
      </c>
      <c r="D480" s="4"/>
      <c r="I480" s="7" t="str">
        <f t="shared" si="27"/>
        <v>717：３－（４－ターシャリ－ブチルフェニル）プロパナール</v>
      </c>
      <c r="J480" s="4" t="s">
        <v>683</v>
      </c>
      <c r="K480" s="4"/>
      <c r="L480" s="6">
        <v>717</v>
      </c>
      <c r="N480" s="7" t="s">
        <v>305</v>
      </c>
    </row>
    <row r="481" spans="1:14" ht="15" customHeight="1" x14ac:dyDescent="0.15">
      <c r="A481" s="7" t="str">
        <f t="shared" si="26"/>
        <v>718:３－（４－ターシャリ－ブチルフェニル）－２－メチルプロパナール</v>
      </c>
      <c r="B481" s="4" t="s">
        <v>684</v>
      </c>
      <c r="C481" s="4">
        <v>718</v>
      </c>
      <c r="D481" s="4"/>
      <c r="I481" s="7" t="str">
        <f t="shared" si="27"/>
        <v>718：３－（４－ターシャリ－ブチルフェニル）－２－メチルプロパナール</v>
      </c>
      <c r="J481" s="4" t="s">
        <v>684</v>
      </c>
      <c r="K481" s="4"/>
      <c r="L481" s="6">
        <v>718</v>
      </c>
      <c r="N481" s="7" t="str">
        <f>J481</f>
        <v>３－（４－ターシャリ－ブチルフェニル）－２－メチルプロパナール</v>
      </c>
    </row>
    <row r="482" spans="1:14" ht="15" customHeight="1" x14ac:dyDescent="0.15">
      <c r="A482" s="7" t="str">
        <f t="shared" si="26"/>
        <v>719:２－ターシャリ－ブチルフェノール</v>
      </c>
      <c r="B482" s="4" t="s">
        <v>685</v>
      </c>
      <c r="C482" s="4">
        <v>719</v>
      </c>
      <c r="D482" s="4"/>
      <c r="I482" s="7" t="str">
        <f t="shared" si="27"/>
        <v>719：２－ターシャリ－ブチルフェノール</v>
      </c>
      <c r="J482" s="4" t="s">
        <v>685</v>
      </c>
      <c r="K482" s="4"/>
      <c r="L482" s="6">
        <v>719</v>
      </c>
      <c r="N482" s="7" t="str">
        <f>J482</f>
        <v>２－ターシャリ－ブチルフェノール</v>
      </c>
    </row>
    <row r="483" spans="1:14" ht="15" customHeight="1" x14ac:dyDescent="0.15">
      <c r="A483" s="7" t="str">
        <f t="shared" si="26"/>
        <v>720:２－ターシャリ－ブトキシエタノール</v>
      </c>
      <c r="B483" s="4" t="s">
        <v>686</v>
      </c>
      <c r="C483" s="4">
        <v>720</v>
      </c>
      <c r="D483" s="4"/>
      <c r="I483" s="7" t="str">
        <f t="shared" si="27"/>
        <v>720：２－ターシャリ－ブトキシエタノール</v>
      </c>
      <c r="J483" s="4" t="s">
        <v>686</v>
      </c>
      <c r="K483" s="4"/>
      <c r="L483" s="6">
        <v>720</v>
      </c>
      <c r="N483" s="7" t="str">
        <f>J483</f>
        <v>２－ターシャリ－ブトキシエタノール</v>
      </c>
    </row>
    <row r="484" spans="1:14" ht="15" customHeight="1" x14ac:dyDescent="0.15">
      <c r="A484" s="7" t="str">
        <f t="shared" si="26"/>
        <v>721:フルフラール</v>
      </c>
      <c r="B484" s="4" t="s">
        <v>512</v>
      </c>
      <c r="C484" s="4">
        <v>721</v>
      </c>
      <c r="D484" s="4"/>
      <c r="I484" s="7" t="str">
        <f t="shared" si="27"/>
        <v>721：フルフラール</v>
      </c>
      <c r="J484" s="4" t="s">
        <v>512</v>
      </c>
      <c r="K484" s="4"/>
      <c r="L484" s="6">
        <v>721</v>
      </c>
      <c r="N484" s="7" t="str">
        <f>J484</f>
        <v>フルフラール</v>
      </c>
    </row>
    <row r="485" spans="1:14" ht="15" customHeight="1" x14ac:dyDescent="0.15">
      <c r="A485" s="7" t="str">
        <f t="shared" si="26"/>
        <v>722:クロルフェナピル</v>
      </c>
      <c r="B485" s="4" t="s">
        <v>513</v>
      </c>
      <c r="C485" s="4">
        <v>722</v>
      </c>
      <c r="D485" s="4"/>
      <c r="I485" s="7" t="str">
        <f t="shared" si="27"/>
        <v>722：クロルフェナピル</v>
      </c>
      <c r="J485" s="4" t="s">
        <v>513</v>
      </c>
      <c r="K485" s="4"/>
      <c r="L485" s="6">
        <v>722</v>
      </c>
      <c r="N485" s="7" t="s">
        <v>305</v>
      </c>
    </row>
    <row r="486" spans="1:14" ht="15" customHeight="1" x14ac:dyDescent="0.15">
      <c r="A486" s="7" t="str">
        <f t="shared" si="26"/>
        <v>723:クロラントラニリプロール</v>
      </c>
      <c r="B486" s="4" t="s">
        <v>514</v>
      </c>
      <c r="C486" s="4">
        <v>723</v>
      </c>
      <c r="D486" s="4"/>
      <c r="I486" s="7" t="str">
        <f t="shared" si="27"/>
        <v>723：クロラントラニリプロール</v>
      </c>
      <c r="J486" s="4" t="s">
        <v>514</v>
      </c>
      <c r="K486" s="4"/>
      <c r="L486" s="6">
        <v>723</v>
      </c>
      <c r="N486" s="7" t="str">
        <f>J486</f>
        <v>クロラントラニリプロール</v>
      </c>
    </row>
    <row r="487" spans="1:14" ht="15" customHeight="1" x14ac:dyDescent="0.15">
      <c r="A487" s="7" t="str">
        <f t="shared" si="26"/>
        <v>724:アミスルブロム</v>
      </c>
      <c r="B487" s="4" t="s">
        <v>515</v>
      </c>
      <c r="C487" s="4">
        <v>724</v>
      </c>
      <c r="D487" s="4"/>
      <c r="I487" s="7" t="str">
        <f t="shared" si="27"/>
        <v>724：アミスルブロム</v>
      </c>
      <c r="J487" s="4" t="s">
        <v>515</v>
      </c>
      <c r="K487" s="4"/>
      <c r="L487" s="6">
        <v>724</v>
      </c>
      <c r="N487" s="7" t="str">
        <f>J487</f>
        <v>アミスルブロム</v>
      </c>
    </row>
    <row r="488" spans="1:14" ht="15" customHeight="1" x14ac:dyDescent="0.15">
      <c r="A488" s="7" t="str">
        <f t="shared" si="26"/>
        <v>725:ヘキサヒドロ－１，３，５－トリス（２－ヒドロキシエチル）－１，３，５－トリアジン</v>
      </c>
      <c r="B488" s="4" t="s">
        <v>687</v>
      </c>
      <c r="C488" s="4">
        <v>725</v>
      </c>
      <c r="D488" s="4"/>
      <c r="I488" s="7" t="str">
        <f t="shared" si="27"/>
        <v>725：ヘキサヒドロ－１，３，５－トリス（２－ヒドロキシエチル）－１，３，５－トリアジン</v>
      </c>
      <c r="J488" s="4" t="s">
        <v>687</v>
      </c>
      <c r="K488" s="4"/>
      <c r="L488" s="6">
        <v>725</v>
      </c>
      <c r="N488" s="7" t="str">
        <f>J488</f>
        <v>ヘキサヒドロ－１，３，５－トリス（２－ヒドロキシエチル）－１，３，５－トリアジン</v>
      </c>
    </row>
    <row r="489" spans="1:14" ht="15" customHeight="1" x14ac:dyDescent="0.15">
      <c r="A489" s="7" t="str">
        <f t="shared" si="26"/>
        <v>726:４，６，６，７，８，８－ヘキサメチル－１，３，４，６，７，８－ヘキサヒドロシクロペンタ［ｇ］イソクロメン</v>
      </c>
      <c r="B489" s="4" t="s">
        <v>688</v>
      </c>
      <c r="C489" s="4">
        <v>726</v>
      </c>
      <c r="D489" s="4"/>
      <c r="I489" s="7" t="str">
        <f t="shared" si="27"/>
        <v>726：４，６，６，７，８，８－ヘキサメチル－１，３，４，６，７，８－ヘキサヒドロシクロペンタ［ｇ］イソクロメン</v>
      </c>
      <c r="J489" s="4" t="s">
        <v>688</v>
      </c>
      <c r="L489" s="6">
        <v>726</v>
      </c>
      <c r="N489" s="7" t="str">
        <f>J489</f>
        <v>４，６，６，７，８，８－ヘキサメチル－１，３，４，６，７，８－ヘキサヒドロシクロペンタ［ｇ］イソクロメン</v>
      </c>
    </row>
    <row r="490" spans="1:14" ht="15" customHeight="1" x14ac:dyDescent="0.15">
      <c r="A490" s="7" t="str">
        <f t="shared" si="26"/>
        <v>727:ヘキサンジヒドラジド</v>
      </c>
      <c r="B490" s="4" t="s">
        <v>517</v>
      </c>
      <c r="C490" s="4">
        <v>727</v>
      </c>
      <c r="D490" s="4"/>
      <c r="I490" s="7" t="str">
        <f t="shared" si="27"/>
        <v>727：ヘキサンジヒドラジド</v>
      </c>
      <c r="J490" s="4" t="s">
        <v>517</v>
      </c>
      <c r="L490" s="6">
        <v>727</v>
      </c>
      <c r="N490" s="7" t="s">
        <v>305</v>
      </c>
    </row>
    <row r="491" spans="1:14" ht="15" customHeight="1" x14ac:dyDescent="0.15">
      <c r="A491" s="7" t="str">
        <f t="shared" si="26"/>
        <v>728:ヘキシル＝２－ヒドロキシベンゾアート</v>
      </c>
      <c r="B491" s="4" t="s">
        <v>689</v>
      </c>
      <c r="C491" s="4">
        <v>728</v>
      </c>
      <c r="D491" s="4"/>
      <c r="I491" s="7" t="str">
        <f t="shared" si="27"/>
        <v>728：ヘキシル＝２－ヒドロキシベンゾアート</v>
      </c>
      <c r="J491" s="4" t="s">
        <v>689</v>
      </c>
      <c r="L491" s="6">
        <v>728</v>
      </c>
      <c r="N491" s="7" t="str">
        <f>J491</f>
        <v>ヘキシル＝２－ヒドロキシベンゾアート</v>
      </c>
    </row>
    <row r="492" spans="1:14" ht="15" customHeight="1" x14ac:dyDescent="0.15">
      <c r="A492" s="7" t="str">
        <f t="shared" si="26"/>
        <v>729:１－ヘキセン</v>
      </c>
      <c r="B492" s="4" t="s">
        <v>690</v>
      </c>
      <c r="C492" s="4">
        <v>729</v>
      </c>
      <c r="D492" s="4"/>
      <c r="I492" s="7" t="str">
        <f t="shared" si="27"/>
        <v>729：１－ヘキセン</v>
      </c>
      <c r="J492" s="4" t="s">
        <v>690</v>
      </c>
      <c r="L492" s="6">
        <v>729</v>
      </c>
      <c r="N492" s="7" t="str">
        <f>J492</f>
        <v>１－ヘキセン</v>
      </c>
    </row>
    <row r="493" spans="1:14" ht="15" customHeight="1" x14ac:dyDescent="0.15">
      <c r="A493" s="7" t="str">
        <f t="shared" si="26"/>
        <v>730:ヘプタクロルエポキシド</v>
      </c>
      <c r="B493" s="4" t="s">
        <v>691</v>
      </c>
      <c r="C493" s="4">
        <v>730</v>
      </c>
      <c r="D493" s="4"/>
      <c r="I493" s="7" t="str">
        <f t="shared" si="27"/>
        <v>730：ヘプタクロルエポキシド</v>
      </c>
      <c r="J493" s="4" t="s">
        <v>691</v>
      </c>
      <c r="L493" s="6">
        <v>730</v>
      </c>
      <c r="N493" s="7" t="str">
        <f>J493</f>
        <v>ヘプタクロルエポキシド</v>
      </c>
    </row>
    <row r="494" spans="1:14" ht="15" customHeight="1" x14ac:dyDescent="0.15">
      <c r="A494" s="7" t="str">
        <f t="shared" si="26"/>
        <v>731:ヘプタン</v>
      </c>
      <c r="B494" s="4" t="s">
        <v>518</v>
      </c>
      <c r="C494" s="4">
        <v>731</v>
      </c>
      <c r="D494" s="4"/>
      <c r="I494" s="7" t="str">
        <f t="shared" si="27"/>
        <v>731：ヘプタン</v>
      </c>
      <c r="J494" s="4" t="s">
        <v>518</v>
      </c>
      <c r="L494" s="6">
        <v>731</v>
      </c>
      <c r="N494" s="7" t="str">
        <f>J494</f>
        <v>ヘプタン</v>
      </c>
    </row>
    <row r="495" spans="1:14" ht="15" customHeight="1" x14ac:dyDescent="0.15">
      <c r="A495" s="7" t="str">
        <f t="shared" si="26"/>
        <v>732:５－ヘプチルオキソラン－２－オン</v>
      </c>
      <c r="B495" s="4" t="s">
        <v>692</v>
      </c>
      <c r="C495" s="4">
        <v>732</v>
      </c>
      <c r="D495" s="4"/>
      <c r="I495" s="7" t="str">
        <f t="shared" si="27"/>
        <v>732：５－ヘプチルオキソラン－２－オン</v>
      </c>
      <c r="J495" s="4" t="s">
        <v>692</v>
      </c>
      <c r="L495" s="6">
        <v>732</v>
      </c>
      <c r="N495" s="7" t="s">
        <v>305</v>
      </c>
    </row>
    <row r="496" spans="1:14" ht="15" customHeight="1" x14ac:dyDescent="0.15">
      <c r="A496" s="7" t="str">
        <f t="shared" si="26"/>
        <v>733:ペルフルオロオクタン酸（別名ＰＦＯＡ）及びその塩</v>
      </c>
      <c r="B496" s="4" t="s">
        <v>693</v>
      </c>
      <c r="C496" s="4">
        <v>733</v>
      </c>
      <c r="D496" s="4"/>
      <c r="I496" s="7" t="str">
        <f t="shared" si="27"/>
        <v>733：ペルフルオロオクタン酸（別名ＰＦＯＡ）及びその塩</v>
      </c>
      <c r="J496" s="4" t="s">
        <v>693</v>
      </c>
      <c r="L496" s="6">
        <v>733</v>
      </c>
      <c r="N496" s="7" t="str">
        <f>J496</f>
        <v>ペルフルオロオクタン酸（別名ＰＦＯＡ）及びその塩</v>
      </c>
    </row>
    <row r="497" spans="1:14" ht="15" customHeight="1" x14ac:dyDescent="0.15">
      <c r="A497" s="7" t="str">
        <f t="shared" si="26"/>
        <v>734:２－ベンジリデンオクタナール</v>
      </c>
      <c r="B497" s="4" t="s">
        <v>694</v>
      </c>
      <c r="C497" s="4">
        <v>734</v>
      </c>
      <c r="D497" s="4"/>
      <c r="I497" s="7" t="str">
        <f t="shared" si="27"/>
        <v>734：２－ベンジリデンオクタナール</v>
      </c>
      <c r="J497" s="4" t="s">
        <v>694</v>
      </c>
      <c r="L497" s="6">
        <v>734</v>
      </c>
      <c r="N497" s="7" t="str">
        <f>J497</f>
        <v>２－ベンジリデンオクタナール</v>
      </c>
    </row>
    <row r="498" spans="1:14" ht="15" customHeight="1" x14ac:dyDescent="0.15">
      <c r="A498" s="7" t="str">
        <f t="shared" si="26"/>
        <v>735:３－（１，３－ベンゾジオキソール－５－イル）－２－メチルプロパナール</v>
      </c>
      <c r="B498" s="4" t="s">
        <v>695</v>
      </c>
      <c r="C498" s="4">
        <v>735</v>
      </c>
      <c r="D498" s="4"/>
      <c r="I498" s="7" t="str">
        <f t="shared" si="27"/>
        <v>735：３－（１，３－ベンゾジオキソール－５－イル）－２－メチルプロパナール</v>
      </c>
      <c r="J498" s="4" t="s">
        <v>695</v>
      </c>
      <c r="L498" s="6">
        <v>735</v>
      </c>
      <c r="N498" s="7" t="str">
        <f>J498</f>
        <v>３－（１，３－ベンゾジオキソール－５－イル）－２－メチルプロパナール</v>
      </c>
    </row>
    <row r="499" spans="1:14" ht="15" customHeight="1" x14ac:dyDescent="0.15">
      <c r="A499" s="7" t="str">
        <f t="shared" si="26"/>
        <v>736:無水酢酸</v>
      </c>
      <c r="B499" s="4" t="s">
        <v>519</v>
      </c>
      <c r="C499" s="4">
        <v>736</v>
      </c>
      <c r="D499" s="4"/>
      <c r="I499" s="7" t="str">
        <f t="shared" si="27"/>
        <v>736：無水酢酸</v>
      </c>
      <c r="J499" s="4" t="s">
        <v>519</v>
      </c>
      <c r="L499" s="6">
        <v>736</v>
      </c>
      <c r="N499" s="7" t="str">
        <f>J499</f>
        <v>無水酢酸</v>
      </c>
    </row>
    <row r="500" spans="1:14" ht="15" customHeight="1" x14ac:dyDescent="0.15">
      <c r="A500" s="7" t="str">
        <f t="shared" si="26"/>
        <v>737:メチルイソブチルケトン</v>
      </c>
      <c r="B500" s="4" t="s">
        <v>305</v>
      </c>
      <c r="C500" s="4">
        <v>737</v>
      </c>
      <c r="D500" s="4"/>
      <c r="I500" s="7" t="str">
        <f t="shared" si="27"/>
        <v>737：メチルイソブチルケトン</v>
      </c>
      <c r="J500" s="4" t="s">
        <v>305</v>
      </c>
      <c r="L500" s="6">
        <v>737</v>
      </c>
      <c r="N500" s="7" t="s">
        <v>305</v>
      </c>
    </row>
    <row r="501" spans="1:14" ht="15" customHeight="1" x14ac:dyDescent="0.15">
      <c r="A501" s="7" t="str">
        <f t="shared" si="26"/>
        <v>738:メチル＝２－（３－オキソ－２－ペンチルシクロペンチル）アセタート</v>
      </c>
      <c r="B501" s="4" t="s">
        <v>696</v>
      </c>
      <c r="C501" s="4">
        <v>738</v>
      </c>
      <c r="D501" s="4"/>
      <c r="I501" s="7" t="str">
        <f t="shared" si="27"/>
        <v>738：メチル＝２－（３－オキソ－２－ペンチルシクロペンチル）アセタート</v>
      </c>
      <c r="J501" s="4" t="s">
        <v>696</v>
      </c>
      <c r="L501" s="6">
        <v>738</v>
      </c>
      <c r="N501" s="7" t="str">
        <f>J501</f>
        <v>メチル＝２－（３－オキソ－２－ペンチルシクロペンチル）アセタート</v>
      </c>
    </row>
    <row r="502" spans="1:14" ht="15" customHeight="1" x14ac:dyDescent="0.15">
      <c r="A502" s="7" t="str">
        <f t="shared" si="26"/>
        <v>739:オレオイルザルコシン</v>
      </c>
      <c r="B502" s="4" t="s">
        <v>520</v>
      </c>
      <c r="C502" s="4">
        <v>739</v>
      </c>
      <c r="D502" s="4"/>
      <c r="I502" s="7" t="str">
        <f t="shared" si="27"/>
        <v>739：オレオイルザルコシン</v>
      </c>
      <c r="J502" s="4" t="s">
        <v>520</v>
      </c>
      <c r="L502" s="6">
        <v>739</v>
      </c>
      <c r="N502" s="7" t="str">
        <f>J502</f>
        <v>オレオイルザルコシン</v>
      </c>
    </row>
    <row r="503" spans="1:14" ht="15" customHeight="1" x14ac:dyDescent="0.15">
      <c r="A503" s="7" t="str">
        <f t="shared" si="26"/>
        <v>740:メタムナトリウム塩</v>
      </c>
      <c r="B503" s="4" t="s">
        <v>521</v>
      </c>
      <c r="C503" s="4">
        <v>740</v>
      </c>
      <c r="D503" s="4"/>
      <c r="I503" s="7" t="str">
        <f t="shared" si="27"/>
        <v>740：メタムナトリウム塩</v>
      </c>
      <c r="J503" s="4" t="s">
        <v>521</v>
      </c>
      <c r="L503" s="6">
        <v>740</v>
      </c>
      <c r="N503" s="7" t="str">
        <f>J503</f>
        <v>メタムナトリウム塩</v>
      </c>
    </row>
    <row r="504" spans="1:14" ht="15" customHeight="1" x14ac:dyDescent="0.15">
      <c r="A504" s="7" t="str">
        <f t="shared" si="26"/>
        <v>741:Ｎ－メチルジデカン－１－イルアミン</v>
      </c>
      <c r="B504" s="4" t="s">
        <v>697</v>
      </c>
      <c r="C504" s="4">
        <v>741</v>
      </c>
      <c r="D504" s="4"/>
      <c r="I504" s="7" t="str">
        <f t="shared" si="27"/>
        <v>741：Ｎ－メチルジデカン－１－イルアミン</v>
      </c>
      <c r="J504" s="4" t="s">
        <v>697</v>
      </c>
      <c r="L504" s="6">
        <v>741</v>
      </c>
      <c r="N504" s="7" t="str">
        <f>J504</f>
        <v>Ｎ－メチルジデカン－１－イルアミン</v>
      </c>
    </row>
    <row r="505" spans="1:14" ht="15" customHeight="1" x14ac:dyDescent="0.15">
      <c r="A505" s="7" t="str">
        <f t="shared" si="26"/>
        <v>742:ジメタメトリン</v>
      </c>
      <c r="B505" s="4" t="s">
        <v>522</v>
      </c>
      <c r="C505" s="4">
        <v>742</v>
      </c>
      <c r="D505" s="4"/>
      <c r="I505" s="7" t="str">
        <f t="shared" si="27"/>
        <v>742：ジメタメトリン</v>
      </c>
      <c r="J505" s="4" t="s">
        <v>522</v>
      </c>
      <c r="L505" s="6">
        <v>742</v>
      </c>
      <c r="N505" s="7" t="s">
        <v>305</v>
      </c>
    </row>
    <row r="506" spans="1:14" ht="15" customHeight="1" x14ac:dyDescent="0.15">
      <c r="A506" s="7" t="str">
        <f t="shared" si="26"/>
        <v>743:メチル＝ドデカノアート</v>
      </c>
      <c r="B506" s="4" t="s">
        <v>698</v>
      </c>
      <c r="C506" s="4">
        <v>743</v>
      </c>
      <c r="D506" s="4"/>
      <c r="I506" s="7" t="str">
        <f t="shared" si="27"/>
        <v>743：メチル＝ドデカノアート</v>
      </c>
      <c r="J506" s="4" t="s">
        <v>698</v>
      </c>
      <c r="L506" s="6">
        <v>743</v>
      </c>
      <c r="N506" s="7" t="str">
        <f>J506</f>
        <v>メチル＝ドデカノアート</v>
      </c>
    </row>
    <row r="507" spans="1:14" ht="15" customHeight="1" x14ac:dyDescent="0.15">
      <c r="A507" s="7" t="str">
        <f t="shared" si="26"/>
        <v>744:（Ｅ）－３－メチル－４－（２，６，６－トリメチルシクロヘキサ－２－エン－１－イル）ブタ－３－エン－２－オン</v>
      </c>
      <c r="B507" s="4" t="s">
        <v>699</v>
      </c>
      <c r="C507" s="4">
        <v>744</v>
      </c>
      <c r="D507" s="4"/>
      <c r="I507" s="7" t="str">
        <f t="shared" si="27"/>
        <v>744：（Ｅ）－３－メチル－４－（２，６，６－トリメチルシクロヘキサ－２－エン－１－イル）ブタ－３－エン－２－オン</v>
      </c>
      <c r="J507" s="4" t="s">
        <v>699</v>
      </c>
      <c r="L507" s="6">
        <v>744</v>
      </c>
      <c r="N507" s="7" t="str">
        <f>J507</f>
        <v>（Ｅ）－３－メチル－４－（２，６，６－トリメチルシクロヘキサ－２－エン－１－イル）ブタ－３－エン－２－オン</v>
      </c>
    </row>
    <row r="508" spans="1:14" ht="15" customHeight="1" x14ac:dyDescent="0.15">
      <c r="A508" s="7" t="str">
        <f t="shared" si="26"/>
        <v>745:ジノテフラン</v>
      </c>
      <c r="B508" s="4" t="s">
        <v>523</v>
      </c>
      <c r="C508" s="4">
        <v>745</v>
      </c>
      <c r="D508" s="4"/>
      <c r="I508" s="7" t="str">
        <f t="shared" si="27"/>
        <v>745：ジノテフラン</v>
      </c>
      <c r="J508" s="4" t="s">
        <v>523</v>
      </c>
      <c r="L508" s="6">
        <v>745</v>
      </c>
      <c r="N508" s="7" t="str">
        <f>J508</f>
        <v>ジノテフラン</v>
      </c>
    </row>
    <row r="509" spans="1:14" ht="15" customHeight="1" x14ac:dyDescent="0.15">
      <c r="A509" s="7" t="str">
        <f t="shared" si="26"/>
        <v>746:Ｎ－メチル－２－ピロリドン</v>
      </c>
      <c r="B509" s="4" t="s">
        <v>700</v>
      </c>
      <c r="C509" s="4">
        <v>746</v>
      </c>
      <c r="D509" s="4"/>
      <c r="I509" s="7" t="str">
        <f t="shared" si="27"/>
        <v>746：Ｎ－メチル－２－ピロリドン</v>
      </c>
      <c r="J509" s="4" t="s">
        <v>700</v>
      </c>
      <c r="L509" s="6">
        <v>746</v>
      </c>
      <c r="N509" s="7" t="str">
        <f>J509</f>
        <v>Ｎ－メチル－２－ピロリドン</v>
      </c>
    </row>
    <row r="510" spans="1:14" ht="15" customHeight="1" x14ac:dyDescent="0.15">
      <c r="A510" s="7" t="str">
        <f t="shared" si="26"/>
        <v>747:２－メチルプロパン－２－チオール</v>
      </c>
      <c r="B510" s="4" t="s">
        <v>701</v>
      </c>
      <c r="C510" s="4">
        <v>747</v>
      </c>
      <c r="D510" s="4"/>
      <c r="I510" s="7" t="str">
        <f t="shared" si="27"/>
        <v>747：２－メチルプロパン－２－チオール</v>
      </c>
      <c r="J510" s="4" t="s">
        <v>701</v>
      </c>
      <c r="L510" s="6">
        <v>747</v>
      </c>
      <c r="N510" s="7" t="s">
        <v>305</v>
      </c>
    </row>
    <row r="511" spans="1:14" ht="15" customHeight="1" x14ac:dyDescent="0.15">
      <c r="A511" s="7" t="str">
        <f t="shared" si="26"/>
        <v>748:３－メチルペンタ－３－エン－２－オンと３－メチリデン－７－メチルオクタ－１，６－ジエンの反応生成物であって、１－（２，３，８，８－テトラメチル－１，２，３，４，５，６，７，８－オクタヒドロ－２－ナフチル）エタノン、１－（２，３，８，８－テトラメチル－１，２，３，４，６，７，８，８ａ－オクタヒドロ－２－ナフチル）エタノン及び１－（２，３，８，８－テトラメチル－１，２，３，５，６，７，８，８ａ－オクタヒドロ－２－ナフチル）エタノンの混合物を８０重量パーセント以上含有するもの</v>
      </c>
      <c r="B511" s="4" t="s">
        <v>702</v>
      </c>
      <c r="C511" s="4">
        <v>748</v>
      </c>
      <c r="D511" s="4"/>
      <c r="I511" s="7" t="str">
        <f t="shared" si="27"/>
        <v>748：３－メチルペンタ－３－エン－２－オンと３－メチリデン－７－メチルオクタ－１，６－ジエンの反応生成物であって、１－（２，３，８，８－テトラメチル－１，２，３，４，５，６，７，８－オクタヒドロ－２－ナフチル）エタノン、１－（２，３，８，８－テトラメチル－１，２，３，４，６，７，８，８ａ－オクタヒドロ－２－ナフチル）エタノン及び１－（２，３，８，８－テトラメチル－１，２，３，５，６，７，８，８ａ－オクタヒドロ－２－ナフチル）エタノンの混合物を８０重量パーセント以上含有するもの</v>
      </c>
      <c r="J511" s="4" t="s">
        <v>702</v>
      </c>
      <c r="L511" s="6">
        <v>748</v>
      </c>
      <c r="N511" s="7" t="str">
        <f>J511</f>
        <v>３－メチルペンタ－３－エン－２－オンと３－メチリデン－７－メチルオクタ－１，６－ジエンの反応生成物であって、１－（２，３，８，８－テトラメチル－１，２，３，４，５，６，７，８－オクタヒドロ－２－ナフチル）エタノン、１－（２，３，８，８－テトラメチル－１，２，３，４，６，７，８，８ａ－オクタヒドロ－２－ナフチル）エタノン及び１－（２，３，８，８－テトラメチル－１，２，３，５，６，７，８，８ａ－オクタヒドロ－２－ナフチル）エタノンの混合物を８０重量パーセント以上含有するもの</v>
      </c>
    </row>
    <row r="512" spans="1:14" ht="15" customHeight="1" x14ac:dyDescent="0.15">
      <c r="A512" s="7" t="str">
        <f t="shared" si="26"/>
        <v>749:３－メトキシアニリン</v>
      </c>
      <c r="B512" s="4" t="s">
        <v>703</v>
      </c>
      <c r="C512" s="4">
        <v>749</v>
      </c>
      <c r="D512" s="4"/>
      <c r="I512" s="7" t="str">
        <f t="shared" si="27"/>
        <v>749：３－メトキシアニリン</v>
      </c>
      <c r="J512" s="4" t="s">
        <v>703</v>
      </c>
      <c r="L512" s="6">
        <v>749</v>
      </c>
      <c r="N512" s="7" t="str">
        <f>J512</f>
        <v>３－メトキシアニリン</v>
      </c>
    </row>
    <row r="513" spans="1:14" ht="15" customHeight="1" x14ac:dyDescent="0.15">
      <c r="A513" s="7" t="str">
        <f t="shared" si="26"/>
        <v>750:メトミノストロビン</v>
      </c>
      <c r="B513" s="4" t="s">
        <v>525</v>
      </c>
      <c r="C513" s="4">
        <v>750</v>
      </c>
      <c r="D513" s="4"/>
      <c r="I513" s="7" t="str">
        <f t="shared" si="27"/>
        <v>750：メトミノストロビン</v>
      </c>
      <c r="J513" s="4" t="s">
        <v>525</v>
      </c>
      <c r="L513" s="6">
        <v>750</v>
      </c>
      <c r="N513" s="7" t="str">
        <f>J513</f>
        <v>メトミノストロビン</v>
      </c>
    </row>
    <row r="514" spans="1:14" ht="15" customHeight="1" x14ac:dyDescent="0.15">
      <c r="A514" s="7" t="str">
        <f t="shared" si="26"/>
        <v>751:２－（２－メトキシエトキシ）エタノール</v>
      </c>
      <c r="B514" s="4" t="s">
        <v>704</v>
      </c>
      <c r="C514" s="4">
        <v>751</v>
      </c>
      <c r="D514" s="4"/>
      <c r="I514" s="7" t="str">
        <f t="shared" si="27"/>
        <v>751：２－（２－メトキシエトキシ）エタノール</v>
      </c>
      <c r="J514" s="4" t="s">
        <v>704</v>
      </c>
      <c r="L514" s="6">
        <v>751</v>
      </c>
      <c r="N514" s="7" t="str">
        <f>J514</f>
        <v>２－（２－メトキシエトキシ）エタノール</v>
      </c>
    </row>
    <row r="515" spans="1:14" ht="15" customHeight="1" x14ac:dyDescent="0.15">
      <c r="A515" s="7" t="str">
        <f>C515 &amp;":" &amp;B515</f>
        <v>752:１－メトキシ－２－（２－メトキシエトキシ）エタン</v>
      </c>
      <c r="B515" s="4" t="s">
        <v>705</v>
      </c>
      <c r="C515" s="4">
        <v>752</v>
      </c>
      <c r="D515" s="4"/>
      <c r="I515" s="7" t="str">
        <f t="shared" si="27"/>
        <v>752：１－メトキシ－２－（２－メトキシエトキシ）エタン</v>
      </c>
      <c r="J515" s="4" t="s">
        <v>705</v>
      </c>
      <c r="L515" s="6">
        <v>752</v>
      </c>
      <c r="N515" s="7" t="s">
        <v>305</v>
      </c>
    </row>
    <row r="516" spans="1:14" ht="15" customHeight="1" x14ac:dyDescent="0.15">
      <c r="A516" s="7" t="str">
        <f>C516 &amp;":" &amp;B516</f>
        <v>753:硫化（２，４，４－トリメチルペンテン）</v>
      </c>
      <c r="B516" s="4" t="s">
        <v>706</v>
      </c>
      <c r="C516" s="4">
        <v>753</v>
      </c>
      <c r="D516" s="4"/>
      <c r="I516" s="7" t="str">
        <f>L516&amp;"："&amp;J516</f>
        <v>753：硫化（２，４，４－トリメチルペンテン）</v>
      </c>
      <c r="J516" s="4" t="s">
        <v>706</v>
      </c>
      <c r="L516" s="6">
        <v>753</v>
      </c>
      <c r="N516" s="7" t="str">
        <f>J516</f>
        <v>硫化（２，４，４－トリメチルペンテン）</v>
      </c>
    </row>
    <row r="517" spans="1:14" ht="15" customHeight="1" x14ac:dyDescent="0.15">
      <c r="A517" s="7" t="str">
        <f>C517 &amp;":" &amp;B517</f>
        <v>754:硫酸ジメチル</v>
      </c>
      <c r="B517" s="4" t="s">
        <v>306</v>
      </c>
      <c r="C517" s="4">
        <v>754</v>
      </c>
      <c r="D517" s="4"/>
      <c r="I517" s="7" t="str">
        <f>L517&amp;"："&amp;J517</f>
        <v>754：硫酸ジメチル</v>
      </c>
      <c r="J517" s="4" t="s">
        <v>306</v>
      </c>
      <c r="L517" s="6">
        <v>754</v>
      </c>
      <c r="N517" s="7" t="str">
        <f>J517</f>
        <v>硫酸ジメチル</v>
      </c>
    </row>
    <row r="518" spans="1:14" ht="15" customHeight="1" x14ac:dyDescent="0.15">
      <c r="I518" s="7" t="str">
        <f>J518</f>
        <v>ＶＯＣ（揮発性有機化合物）</v>
      </c>
      <c r="J518" s="89" t="s">
        <v>529</v>
      </c>
      <c r="L518" s="88"/>
      <c r="N518" s="7" t="str">
        <f>J518</f>
        <v>ＶＯＣ（揮発性有機化合物）</v>
      </c>
    </row>
  </sheetData>
  <sheetProtection password="CC76" sheet="1"/>
  <autoFilter ref="B2:D464"/>
  <phoneticPr fontId="2"/>
  <pageMargins left="0.75" right="0.75" top="1" bottom="1" header="0.51200000000000001" footer="0.51200000000000001"/>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様式第23号の15</vt:lpstr>
      <vt:lpstr>別紙 </vt:lpstr>
      <vt:lpstr>指標項目</vt:lpstr>
      <vt:lpstr>対象物質一覧</vt:lpstr>
      <vt:lpstr>'別紙 '!Print_Area</vt:lpstr>
      <vt:lpstr>様式第23号の15!Print_Area</vt:lpstr>
      <vt:lpstr>指標項目</vt:lpstr>
      <vt:lpstr>物質名</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化学物質管理目標決定及び達成状況届出書</dc:title>
  <dc:creator>大阪府</dc:creator>
  <cp:lastModifiedBy>Administrator</cp:lastModifiedBy>
  <cp:lastPrinted>2016-12-22T09:04:20Z</cp:lastPrinted>
  <dcterms:created xsi:type="dcterms:W3CDTF">2008-08-14T03:01:27Z</dcterms:created>
  <dcterms:modified xsi:type="dcterms:W3CDTF">2024-05-21T02:12:34Z</dcterms:modified>
</cp:coreProperties>
</file>