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C1000\C1700\★管財係\G14_包括施設管理\新電力調達\R4電力調達\15入札\01公告\【案件2】豊中市市有施設等で使用する電力調達（低圧）\HP\"/>
    </mc:Choice>
  </mc:AlternateContent>
  <bookViews>
    <workbookView xWindow="0" yWindow="0" windowWidth="23040" windowHeight="9288"/>
  </bookViews>
  <sheets>
    <sheet name="入札書" sheetId="15" r:id="rId1"/>
    <sheet name="従量電灯A" sheetId="10" r:id="rId2"/>
    <sheet name="従量電灯B" sheetId="11" r:id="rId3"/>
    <sheet name="低圧電力" sheetId="12" r:id="rId4"/>
  </sheets>
  <externalReferences>
    <externalReference r:id="rId5"/>
  </externalReferences>
  <definedNames>
    <definedName name="_xlnm.Print_Area" localSheetId="1">従量電灯A!$A$1:$K$30</definedName>
    <definedName name="_xlnm.Print_Area" localSheetId="2">従量電灯B!$A$1:$K$30</definedName>
    <definedName name="_xlnm.Print_Area" localSheetId="3">低圧電力!$A$1:$J$30</definedName>
    <definedName name="_xlnm.Print_Area" localSheetId="0">入札書!$A$1:$F$38</definedName>
    <definedName name="でんき" localSheetId="0">#REF!</definedName>
    <definedName name="でんき">#REF!</definedName>
    <definedName name="案件名称" localSheetId="0">#REF!</definedName>
    <definedName name="案件名称">#REF!</definedName>
    <definedName name="契約書" localSheetId="0">#REF!</definedName>
    <definedName name="契約書">#REF!</definedName>
    <definedName name="契約番号" localSheetId="0">#REF!</definedName>
    <definedName name="契約番号">#REF!</definedName>
    <definedName name="使用予定数量" localSheetId="0">#REF!</definedName>
    <definedName name="使用予定数量">#REF!</definedName>
    <definedName name="別紙" localSheetId="0">#REF!</definedName>
    <definedName name="別紙">#REF!</definedName>
    <definedName name="履行場所" localSheetId="0">#REF!</definedName>
    <definedName name="履行場所">#REF!</definedName>
    <definedName name="連番" localSheetId="0">#REF!</definedName>
    <definedName name="連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1" l="1"/>
  <c r="E14" i="11"/>
  <c r="F14" i="11"/>
  <c r="D15" i="11"/>
  <c r="E15" i="11"/>
  <c r="F15" i="11"/>
  <c r="D16" i="11"/>
  <c r="E16" i="11"/>
  <c r="F16" i="11"/>
  <c r="D17" i="11"/>
  <c r="E17" i="11"/>
  <c r="F17" i="11"/>
  <c r="D18" i="11"/>
  <c r="E18" i="11"/>
  <c r="F18" i="11"/>
  <c r="D19" i="11"/>
  <c r="E19" i="11"/>
  <c r="F19" i="11"/>
  <c r="D20" i="11"/>
  <c r="E20" i="11"/>
  <c r="F20" i="11"/>
  <c r="D21" i="11"/>
  <c r="E21" i="11"/>
  <c r="F21" i="11"/>
  <c r="D22" i="11"/>
  <c r="E22" i="11"/>
  <c r="F22" i="11"/>
  <c r="D23" i="11"/>
  <c r="E23" i="11"/>
  <c r="F23" i="11"/>
  <c r="D24" i="11"/>
  <c r="E24" i="11"/>
  <c r="F24" i="11"/>
  <c r="D25" i="11"/>
  <c r="E25" i="11"/>
  <c r="F25" i="11"/>
  <c r="F8" i="12" l="1"/>
  <c r="F9" i="12"/>
  <c r="F7" i="12"/>
  <c r="H8" i="11"/>
  <c r="H9" i="11"/>
  <c r="H10" i="11"/>
  <c r="H7" i="11"/>
  <c r="H8" i="10"/>
  <c r="H9" i="10"/>
  <c r="H10" i="10"/>
  <c r="H7" i="10"/>
  <c r="B3" i="12"/>
  <c r="B3" i="11"/>
  <c r="B3" i="10"/>
  <c r="I14" i="11" l="1"/>
  <c r="I15" i="11"/>
  <c r="I16" i="11"/>
  <c r="H14" i="11"/>
  <c r="H15" i="11"/>
  <c r="H16" i="11"/>
  <c r="E15" i="12"/>
  <c r="E16" i="12"/>
  <c r="E20" i="12"/>
  <c r="E21" i="12"/>
  <c r="E22" i="12"/>
  <c r="E23" i="12"/>
  <c r="E24" i="12"/>
  <c r="E25" i="12"/>
  <c r="E14" i="12"/>
  <c r="J14" i="11" l="1"/>
  <c r="J15" i="11"/>
  <c r="J16" i="11"/>
  <c r="F15" i="10"/>
  <c r="F16" i="10"/>
  <c r="F17" i="10"/>
  <c r="F18" i="10"/>
  <c r="F19" i="10"/>
  <c r="F20" i="10"/>
  <c r="F21" i="10"/>
  <c r="F22" i="10"/>
  <c r="F23" i="10"/>
  <c r="F24" i="10"/>
  <c r="F25" i="10"/>
  <c r="F14" i="10"/>
  <c r="E26" i="12"/>
  <c r="E15" i="10"/>
  <c r="E16" i="10"/>
  <c r="E17" i="10"/>
  <c r="E18" i="10"/>
  <c r="E19" i="10"/>
  <c r="E20" i="10"/>
  <c r="E21" i="10"/>
  <c r="E22" i="10"/>
  <c r="E23" i="10"/>
  <c r="E24" i="10"/>
  <c r="E25" i="10"/>
  <c r="E14" i="10"/>
  <c r="D17" i="12"/>
  <c r="D18" i="12"/>
  <c r="D19" i="12"/>
  <c r="D15" i="10"/>
  <c r="D16" i="10"/>
  <c r="D17" i="10"/>
  <c r="D18" i="10"/>
  <c r="D19" i="10"/>
  <c r="D20" i="10"/>
  <c r="D21" i="10"/>
  <c r="D22" i="10"/>
  <c r="D23" i="10"/>
  <c r="D24" i="10"/>
  <c r="D25" i="10"/>
  <c r="D14" i="10"/>
  <c r="I18" i="10" l="1"/>
  <c r="F26" i="10"/>
  <c r="E26" i="11"/>
  <c r="E26" i="10"/>
  <c r="F26" i="12"/>
  <c r="D26" i="12"/>
  <c r="I25" i="12"/>
  <c r="H25" i="12"/>
  <c r="I24" i="12"/>
  <c r="H24" i="12"/>
  <c r="I23" i="12"/>
  <c r="H23" i="12"/>
  <c r="I22" i="12"/>
  <c r="H22" i="12"/>
  <c r="I21" i="12"/>
  <c r="H21" i="12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F26" i="11"/>
  <c r="D26" i="11"/>
  <c r="I25" i="11"/>
  <c r="H25" i="11"/>
  <c r="I24" i="11"/>
  <c r="H24" i="11"/>
  <c r="I23" i="11"/>
  <c r="H23" i="11"/>
  <c r="I22" i="11"/>
  <c r="H22" i="11"/>
  <c r="I21" i="11"/>
  <c r="H21" i="11"/>
  <c r="I20" i="11"/>
  <c r="H20" i="11"/>
  <c r="I19" i="11"/>
  <c r="H19" i="11"/>
  <c r="I18" i="11"/>
  <c r="H18" i="11"/>
  <c r="I17" i="11"/>
  <c r="H17" i="11"/>
  <c r="D26" i="10"/>
  <c r="I25" i="10"/>
  <c r="H25" i="10"/>
  <c r="I24" i="10"/>
  <c r="H24" i="10"/>
  <c r="I23" i="10"/>
  <c r="H23" i="10"/>
  <c r="I22" i="10"/>
  <c r="H22" i="10"/>
  <c r="I21" i="10"/>
  <c r="H21" i="10"/>
  <c r="I20" i="10"/>
  <c r="H20" i="10"/>
  <c r="I19" i="10"/>
  <c r="H19" i="10"/>
  <c r="H18" i="10"/>
  <c r="I17" i="10"/>
  <c r="H17" i="10"/>
  <c r="I16" i="10"/>
  <c r="H16" i="10"/>
  <c r="I15" i="10"/>
  <c r="H15" i="10"/>
  <c r="I14" i="10"/>
  <c r="H14" i="10"/>
  <c r="G14" i="10"/>
  <c r="J18" i="12" l="1"/>
  <c r="J22" i="12"/>
  <c r="H26" i="11"/>
  <c r="J15" i="12"/>
  <c r="J23" i="12"/>
  <c r="J19" i="12"/>
  <c r="J21" i="12"/>
  <c r="H26" i="12"/>
  <c r="J14" i="12"/>
  <c r="J22" i="11"/>
  <c r="J19" i="11"/>
  <c r="J23" i="11"/>
  <c r="J20" i="11"/>
  <c r="J16" i="12"/>
  <c r="J25" i="12"/>
  <c r="J15" i="10"/>
  <c r="J19" i="10"/>
  <c r="J23" i="10"/>
  <c r="J21" i="11"/>
  <c r="J25" i="11"/>
  <c r="D27" i="10"/>
  <c r="D27" i="12"/>
  <c r="J17" i="12"/>
  <c r="J20" i="12"/>
  <c r="J24" i="12"/>
  <c r="D27" i="11"/>
  <c r="J17" i="11"/>
  <c r="J24" i="11"/>
  <c r="I26" i="12"/>
  <c r="I26" i="11"/>
  <c r="J17" i="10"/>
  <c r="J21" i="10"/>
  <c r="J25" i="10"/>
  <c r="J18" i="11"/>
  <c r="I26" i="10"/>
  <c r="H26" i="10"/>
  <c r="J14" i="10"/>
  <c r="J16" i="10"/>
  <c r="J18" i="10"/>
  <c r="J20" i="10"/>
  <c r="J22" i="10"/>
  <c r="J24" i="10"/>
  <c r="J26" i="12" l="1"/>
  <c r="I29" i="12"/>
  <c r="J26" i="11"/>
  <c r="I29" i="11" s="1"/>
  <c r="J26" i="10"/>
  <c r="I29" i="10" s="1"/>
  <c r="E30" i="15" l="1"/>
  <c r="E29" i="15"/>
  <c r="E28" i="15"/>
  <c r="E33" i="15" l="1"/>
</calcChain>
</file>

<file path=xl/comments1.xml><?xml version="1.0" encoding="utf-8"?>
<comments xmlns="http://schemas.openxmlformats.org/spreadsheetml/2006/main">
  <authors>
    <author>野村　憲由</author>
  </authors>
  <commentList>
    <comment ref="J12" authorId="0" shapeId="0">
      <text>
        <r>
          <rPr>
            <sz val="9"/>
            <rFont val="ＭＳ Ｐゴシック"/>
            <family val="3"/>
            <charset val="128"/>
          </rPr>
          <t xml:space="preserve">基本料金＋電力量料金（整数化）
</t>
        </r>
      </text>
    </comment>
  </commentList>
</comments>
</file>

<file path=xl/comments2.xml><?xml version="1.0" encoding="utf-8"?>
<comments xmlns="http://schemas.openxmlformats.org/spreadsheetml/2006/main">
  <authors>
    <author>野村　憲由</author>
  </authors>
  <commentList>
    <comment ref="J12" authorId="0" shapeId="0">
      <text>
        <r>
          <rPr>
            <sz val="9"/>
            <rFont val="ＭＳ Ｐゴシック"/>
            <family val="3"/>
            <charset val="128"/>
          </rPr>
          <t xml:space="preserve">基本料金＋電力量料金（整数化）
</t>
        </r>
      </text>
    </comment>
  </commentList>
</comments>
</file>

<file path=xl/comments3.xml><?xml version="1.0" encoding="utf-8"?>
<comments xmlns="http://schemas.openxmlformats.org/spreadsheetml/2006/main">
  <authors>
    <author>野村　憲由</author>
  </authors>
  <commentList>
    <comment ref="J12" authorId="0" shapeId="0">
      <text>
        <r>
          <rPr>
            <sz val="9"/>
            <rFont val="ＭＳ Ｐゴシック"/>
            <family val="3"/>
            <charset val="128"/>
          </rPr>
          <t xml:space="preserve">基本料金＋電力量料金（整数化）
</t>
        </r>
      </text>
    </comment>
  </commentList>
</comments>
</file>

<file path=xl/sharedStrings.xml><?xml version="1.0" encoding="utf-8"?>
<sst xmlns="http://schemas.openxmlformats.org/spreadsheetml/2006/main" count="229" uniqueCount="109">
  <si>
    <t>総合計金額（入札金額）</t>
    <rPh sb="0" eb="2">
      <t>ソウゴウ</t>
    </rPh>
    <rPh sb="2" eb="3">
      <t>ケイ</t>
    </rPh>
    <rPh sb="3" eb="4">
      <t>キン</t>
    </rPh>
    <rPh sb="4" eb="5">
      <t>ガク</t>
    </rPh>
    <rPh sb="6" eb="8">
      <t>ニュウサツ</t>
    </rPh>
    <rPh sb="8" eb="10">
      <t>キンガク</t>
    </rPh>
    <phoneticPr fontId="2"/>
  </si>
  <si>
    <t>単　　価</t>
    <rPh sb="0" eb="1">
      <t>タン</t>
    </rPh>
    <rPh sb="3" eb="4">
      <t>アタイ</t>
    </rPh>
    <phoneticPr fontId="2"/>
  </si>
  <si>
    <t>（円/施設/月）</t>
    <rPh sb="1" eb="2">
      <t>エン</t>
    </rPh>
    <rPh sb="3" eb="5">
      <t>シセツ</t>
    </rPh>
    <rPh sb="6" eb="7">
      <t>ツキ</t>
    </rPh>
    <phoneticPr fontId="2"/>
  </si>
  <si>
    <t>電力量
料金</t>
    <rPh sb="0" eb="2">
      <t>デンリョク</t>
    </rPh>
    <rPh sb="2" eb="3">
      <t>リョウ</t>
    </rPh>
    <rPh sb="4" eb="6">
      <t>リョウキン</t>
    </rPh>
    <phoneticPr fontId="2"/>
  </si>
  <si>
    <t>第１段階（15kWh超120kWhまで）</t>
    <rPh sb="0" eb="1">
      <t>ダイ</t>
    </rPh>
    <rPh sb="2" eb="4">
      <t>ダンカイ</t>
    </rPh>
    <rPh sb="10" eb="11">
      <t>チョウ</t>
    </rPh>
    <phoneticPr fontId="2"/>
  </si>
  <si>
    <t>（円/ｋWｈ）</t>
    <rPh sb="1" eb="2">
      <t>エン</t>
    </rPh>
    <phoneticPr fontId="2"/>
  </si>
  <si>
    <t>第２段階（120kWh超300kWhまで）</t>
    <rPh sb="0" eb="1">
      <t>ダイ</t>
    </rPh>
    <rPh sb="2" eb="4">
      <t>ダンカイ</t>
    </rPh>
    <rPh sb="11" eb="12">
      <t>チョウ</t>
    </rPh>
    <phoneticPr fontId="2"/>
  </si>
  <si>
    <t>第３段階（300kWh超）</t>
    <rPh sb="0" eb="1">
      <t>ダイ</t>
    </rPh>
    <rPh sb="2" eb="4">
      <t>ダンカイ</t>
    </rPh>
    <rPh sb="11" eb="12">
      <t>チョウ</t>
    </rPh>
    <phoneticPr fontId="2"/>
  </si>
  <si>
    <t>契約数</t>
    <rPh sb="0" eb="2">
      <t>ケイヤク</t>
    </rPh>
    <rPh sb="2" eb="3">
      <t>スウ</t>
    </rPh>
    <phoneticPr fontId="2"/>
  </si>
  <si>
    <t>力率</t>
    <rPh sb="0" eb="1">
      <t>リキ</t>
    </rPh>
    <rPh sb="1" eb="2">
      <t>リツ</t>
    </rPh>
    <phoneticPr fontId="2"/>
  </si>
  <si>
    <t>第１段階</t>
    <rPh sb="0" eb="1">
      <t>ダイ</t>
    </rPh>
    <rPh sb="2" eb="4">
      <t>ダンカイ</t>
    </rPh>
    <phoneticPr fontId="2"/>
  </si>
  <si>
    <t>第２段階</t>
    <rPh sb="0" eb="1">
      <t>ダイ</t>
    </rPh>
    <rPh sb="2" eb="4">
      <t>ダンカイ</t>
    </rPh>
    <phoneticPr fontId="2"/>
  </si>
  <si>
    <t>第３段階</t>
    <rPh sb="0" eb="1">
      <t>ダイ</t>
    </rPh>
    <rPh sb="2" eb="4">
      <t>ダンカイ</t>
    </rPh>
    <phoneticPr fontId="2"/>
  </si>
  <si>
    <t>小計</t>
    <rPh sb="0" eb="2">
      <t>ショウケイ</t>
    </rPh>
    <phoneticPr fontId="2"/>
  </si>
  <si>
    <t>基本料金（円）</t>
    <rPh sb="0" eb="2">
      <t>キホン</t>
    </rPh>
    <rPh sb="2" eb="4">
      <t>リョウキン</t>
    </rPh>
    <rPh sb="5" eb="6">
      <t>エン</t>
    </rPh>
    <phoneticPr fontId="2"/>
  </si>
  <si>
    <t>(施設)</t>
    <rPh sb="1" eb="3">
      <t>シセツ</t>
    </rPh>
    <phoneticPr fontId="2"/>
  </si>
  <si>
    <t>（％）</t>
    <phoneticPr fontId="2"/>
  </si>
  <si>
    <t>（kWh）</t>
    <phoneticPr fontId="2"/>
  </si>
  <si>
    <t>常時</t>
    <rPh sb="0" eb="2">
      <t>ジョウジ</t>
    </rPh>
    <phoneticPr fontId="2"/>
  </si>
  <si>
    <t>（小計）</t>
    <rPh sb="1" eb="3">
      <t>ショウケイ</t>
    </rPh>
    <phoneticPr fontId="2"/>
  </si>
  <si>
    <t>（円/ｋVA/月）</t>
    <rPh sb="1" eb="2">
      <t>エン</t>
    </rPh>
    <rPh sb="7" eb="8">
      <t>ツキ</t>
    </rPh>
    <phoneticPr fontId="2"/>
  </si>
  <si>
    <t>(kVA)</t>
    <phoneticPr fontId="2"/>
  </si>
  <si>
    <t>（円/ｋW）</t>
    <rPh sb="1" eb="2">
      <t>エン</t>
    </rPh>
    <phoneticPr fontId="2"/>
  </si>
  <si>
    <t>（円/ｋW/月）</t>
    <rPh sb="1" eb="2">
      <t>エン</t>
    </rPh>
    <rPh sb="6" eb="7">
      <t>ツキ</t>
    </rPh>
    <phoneticPr fontId="2"/>
  </si>
  <si>
    <t>従量
料金</t>
    <rPh sb="0" eb="2">
      <t>ジュウリョウ</t>
    </rPh>
    <rPh sb="3" eb="5">
      <t>リョウキン</t>
    </rPh>
    <phoneticPr fontId="2"/>
  </si>
  <si>
    <t>契約電力</t>
    <rPh sb="0" eb="2">
      <t>ケイヤク</t>
    </rPh>
    <rPh sb="2" eb="4">
      <t>デンリョク</t>
    </rPh>
    <phoneticPr fontId="2"/>
  </si>
  <si>
    <t>従量料金（円）</t>
    <rPh sb="0" eb="2">
      <t>ジュウリョウ</t>
    </rPh>
    <rPh sb="2" eb="4">
      <t>リョウキン</t>
    </rPh>
    <rPh sb="5" eb="6">
      <t>エン</t>
    </rPh>
    <phoneticPr fontId="2"/>
  </si>
  <si>
    <t>(kW)</t>
    <phoneticPr fontId="2"/>
  </si>
  <si>
    <t>豊中市長 宛</t>
    <rPh sb="0" eb="2">
      <t>トヨナカ</t>
    </rPh>
    <rPh sb="2" eb="4">
      <t>シチョウ</t>
    </rPh>
    <rPh sb="5" eb="6">
      <t>ア</t>
    </rPh>
    <phoneticPr fontId="2"/>
  </si>
  <si>
    <t>施設グループ（従量電灯A）　合計金額</t>
    <rPh sb="0" eb="2">
      <t>シセツ</t>
    </rPh>
    <rPh sb="7" eb="9">
      <t>ジュウリョウ</t>
    </rPh>
    <rPh sb="9" eb="11">
      <t>デントウ</t>
    </rPh>
    <rPh sb="14" eb="16">
      <t>ゴウケイ</t>
    </rPh>
    <rPh sb="16" eb="18">
      <t>キンガク</t>
    </rPh>
    <phoneticPr fontId="2"/>
  </si>
  <si>
    <t>施設グループ（従量電灯A）合計金額</t>
    <rPh sb="0" eb="2">
      <t>シセツ</t>
    </rPh>
    <rPh sb="7" eb="9">
      <t>ジュウリョウ</t>
    </rPh>
    <rPh sb="9" eb="11">
      <t>デントウ</t>
    </rPh>
    <rPh sb="13" eb="15">
      <t>ゴウケイ</t>
    </rPh>
    <rPh sb="15" eb="17">
      <t>キンガク</t>
    </rPh>
    <rPh sb="16" eb="17">
      <t>ニュウキン</t>
    </rPh>
    <phoneticPr fontId="2"/>
  </si>
  <si>
    <t>施設グループ（従量電灯B）合計金額</t>
    <rPh sb="0" eb="2">
      <t>シセツ</t>
    </rPh>
    <rPh sb="7" eb="9">
      <t>ジュウリョウ</t>
    </rPh>
    <rPh sb="9" eb="11">
      <t>デントウ</t>
    </rPh>
    <rPh sb="13" eb="15">
      <t>ゴウケイ</t>
    </rPh>
    <rPh sb="15" eb="17">
      <t>キンガク</t>
    </rPh>
    <rPh sb="16" eb="17">
      <t>ニュウキン</t>
    </rPh>
    <phoneticPr fontId="2"/>
  </si>
  <si>
    <t>施設グループ（低圧電力）合計金額</t>
    <rPh sb="0" eb="2">
      <t>シセツ</t>
    </rPh>
    <rPh sb="7" eb="9">
      <t>テイアツ</t>
    </rPh>
    <rPh sb="9" eb="11">
      <t>デンリョク</t>
    </rPh>
    <rPh sb="12" eb="14">
      <t>ゴウケイ</t>
    </rPh>
    <rPh sb="14" eb="16">
      <t>キンガク</t>
    </rPh>
    <rPh sb="15" eb="16">
      <t>ニュウキン</t>
    </rPh>
    <phoneticPr fontId="2"/>
  </si>
  <si>
    <t>施設グループ(従量電灯B)合計金額</t>
    <rPh sb="0" eb="2">
      <t>シセツ</t>
    </rPh>
    <rPh sb="7" eb="9">
      <t>ジュウリョウ</t>
    </rPh>
    <rPh sb="9" eb="11">
      <t>デントウ</t>
    </rPh>
    <rPh sb="13" eb="15">
      <t>ゴウケイ</t>
    </rPh>
    <rPh sb="15" eb="17">
      <t>キンガク</t>
    </rPh>
    <rPh sb="16" eb="17">
      <t>ニュウキン</t>
    </rPh>
    <phoneticPr fontId="2"/>
  </si>
  <si>
    <t>施設グループ(低圧電力)合計金額</t>
    <rPh sb="0" eb="2">
      <t>シセツ</t>
    </rPh>
    <rPh sb="7" eb="9">
      <t>テイアツ</t>
    </rPh>
    <rPh sb="9" eb="11">
      <t>デンリョク</t>
    </rPh>
    <rPh sb="12" eb="14">
      <t>ゴウケイ</t>
    </rPh>
    <rPh sb="14" eb="16">
      <t>キンガク</t>
    </rPh>
    <rPh sb="15" eb="16">
      <t>ニュウキン</t>
    </rPh>
    <phoneticPr fontId="2"/>
  </si>
  <si>
    <t>件名</t>
    <rPh sb="0" eb="2">
      <t>ケンメイ</t>
    </rPh>
    <phoneticPr fontId="2"/>
  </si>
  <si>
    <t>予定使用電力量(合計）</t>
    <rPh sb="0" eb="2">
      <t>ヨテイ</t>
    </rPh>
    <rPh sb="2" eb="4">
      <t>シヨウ</t>
    </rPh>
    <rPh sb="4" eb="6">
      <t>デンリョク</t>
    </rPh>
    <rPh sb="5" eb="6">
      <t>リョク</t>
    </rPh>
    <rPh sb="6" eb="7">
      <t>リョウ</t>
    </rPh>
    <rPh sb="8" eb="10">
      <t>ゴウケイ</t>
    </rPh>
    <phoneticPr fontId="2"/>
  </si>
  <si>
    <t>最低料金（最初の15kWhまで）</t>
    <rPh sb="0" eb="2">
      <t>サイテイ</t>
    </rPh>
    <rPh sb="2" eb="4">
      <t>リョウキン</t>
    </rPh>
    <rPh sb="5" eb="7">
      <t>サイショ</t>
    </rPh>
    <phoneticPr fontId="2"/>
  </si>
  <si>
    <t>基本料金</t>
    <rPh sb="0" eb="2">
      <t>キホン</t>
    </rPh>
    <rPh sb="2" eb="4">
      <t>リョウキン</t>
    </rPh>
    <phoneticPr fontId="2"/>
  </si>
  <si>
    <t>※総合計金額は､施設グループ毎の合計金額を足し合わせた金額とする。</t>
    <rPh sb="1" eb="2">
      <t>ソウ</t>
    </rPh>
    <rPh sb="2" eb="4">
      <t>ゴウケイ</t>
    </rPh>
    <rPh sb="4" eb="6">
      <t>キンガク</t>
    </rPh>
    <rPh sb="8" eb="10">
      <t>シセツ</t>
    </rPh>
    <rPh sb="14" eb="15">
      <t>マイ</t>
    </rPh>
    <rPh sb="16" eb="18">
      <t>ゴウケイ</t>
    </rPh>
    <rPh sb="18" eb="20">
      <t>キンガク</t>
    </rPh>
    <rPh sb="21" eb="22">
      <t>タ</t>
    </rPh>
    <rPh sb="23" eb="24">
      <t>ア</t>
    </rPh>
    <rPh sb="27" eb="29">
      <t>キンガク</t>
    </rPh>
    <phoneticPr fontId="2"/>
  </si>
  <si>
    <t>入札内訳書　　施設グループ（低圧電力）</t>
  </si>
  <si>
    <t>入札内訳書　　施設グループ（従量電灯B）</t>
  </si>
  <si>
    <t>入札内訳書　　施設グループ（従量電灯A）</t>
  </si>
  <si>
    <t>※施設グループ毎の合計金額は該当する施設グループの入札内訳書のとおり。</t>
    <rPh sb="1" eb="3">
      <t>シセツ</t>
    </rPh>
    <rPh sb="7" eb="8">
      <t>マイ</t>
    </rPh>
    <rPh sb="9" eb="11">
      <t>ゴウケイ</t>
    </rPh>
    <rPh sb="11" eb="13">
      <t>キンガク</t>
    </rPh>
    <rPh sb="14" eb="16">
      <t>ガイトウ</t>
    </rPh>
    <rPh sb="18" eb="20">
      <t>シセツ</t>
    </rPh>
    <rPh sb="27" eb="30">
      <t>ウチワケショ</t>
    </rPh>
    <phoneticPr fontId="2"/>
  </si>
  <si>
    <t>夏　季</t>
    <rPh sb="0" eb="1">
      <t>ナツ</t>
    </rPh>
    <rPh sb="2" eb="3">
      <t>キ</t>
    </rPh>
    <phoneticPr fontId="2"/>
  </si>
  <si>
    <t>その他季</t>
    <rPh sb="2" eb="3">
      <t>タ</t>
    </rPh>
    <rPh sb="3" eb="4">
      <t>キ</t>
    </rPh>
    <phoneticPr fontId="2"/>
  </si>
  <si>
    <t>夏季</t>
    <rPh sb="0" eb="2">
      <t>カキ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</si>
  <si>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</si>
  <si>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</si>
  <si>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</si>
  <si>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</si>
  <si>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</si>
  <si>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</si>
  <si>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</si>
  <si>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</si>
  <si>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</si>
  <si>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</si>
  <si>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</si>
  <si>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</si>
  <si>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第1段階</t>
    <rPh sb="0" eb="1">
      <t>ダイ</t>
    </rPh>
    <rPh sb="2" eb="4">
      <t>ダンカイ</t>
    </rPh>
    <phoneticPr fontId="2"/>
  </si>
  <si>
    <t>第2段階</t>
    <rPh sb="0" eb="1">
      <t>ダイ</t>
    </rPh>
    <rPh sb="2" eb="4">
      <t>ダンカイ</t>
    </rPh>
    <phoneticPr fontId="2"/>
  </si>
  <si>
    <t>第3段階</t>
    <rPh sb="0" eb="1">
      <t>ダイ</t>
    </rPh>
    <rPh sb="2" eb="4">
      <t>ダンカイ</t>
    </rPh>
    <phoneticPr fontId="2"/>
  </si>
  <si>
    <t>第1段階　(X&lt;=120)</t>
    <rPh sb="0" eb="1">
      <t>ダイ</t>
    </rPh>
    <rPh sb="2" eb="4">
      <t>ダンカイ</t>
    </rPh>
    <phoneticPr fontId="3"/>
  </si>
  <si>
    <t>第2段階　(120&lt;X&lt;=300)</t>
    <rPh sb="0" eb="1">
      <t>ダイ</t>
    </rPh>
    <rPh sb="2" eb="4">
      <t>ダンカイ</t>
    </rPh>
    <phoneticPr fontId="3"/>
  </si>
  <si>
    <t>第3段階　(X&gt;300)</t>
    <rPh sb="0" eb="1">
      <t>ダイ</t>
    </rPh>
    <rPh sb="2" eb="4">
      <t>ダンカイ</t>
    </rPh>
    <phoneticPr fontId="3"/>
  </si>
  <si>
    <t>電力</t>
    <rPh sb="0" eb="2">
      <t>デンリョク</t>
    </rPh>
    <phoneticPr fontId="2"/>
  </si>
  <si>
    <t>月</t>
    <rPh sb="0" eb="1">
      <t>ツキ</t>
    </rPh>
    <phoneticPr fontId="2"/>
  </si>
  <si>
    <t>第１段階（120kWhまで）</t>
    <rPh sb="0" eb="1">
      <t>ダイ</t>
    </rPh>
    <rPh sb="2" eb="4">
      <t>ダンカイ</t>
    </rPh>
    <phoneticPr fontId="2"/>
  </si>
  <si>
    <t>単価契約</t>
    <rPh sb="0" eb="2">
      <t>タンカ</t>
    </rPh>
    <rPh sb="2" eb="4">
      <t>ケイヤク</t>
    </rPh>
    <phoneticPr fontId="11"/>
  </si>
  <si>
    <t>件名</t>
    <rPh sb="0" eb="2">
      <t>ケンメイ</t>
    </rPh>
    <phoneticPr fontId="11"/>
  </si>
  <si>
    <t>豊中市市有施設等で使用する電力調達（低圧）</t>
    <rPh sb="18" eb="20">
      <t>テイアツ</t>
    </rPh>
    <phoneticPr fontId="11"/>
  </si>
  <si>
    <t>施設
グループ</t>
    <rPh sb="0" eb="2">
      <t>シセツ</t>
    </rPh>
    <phoneticPr fontId="11"/>
  </si>
  <si>
    <t>従量電灯A</t>
    <rPh sb="0" eb="2">
      <t>ジュウリョウ</t>
    </rPh>
    <rPh sb="2" eb="4">
      <t>デントウ</t>
    </rPh>
    <phoneticPr fontId="16"/>
  </si>
  <si>
    <t>最低料金（最初の15kWhまで）</t>
    <rPh sb="0" eb="2">
      <t>サイテイ</t>
    </rPh>
    <rPh sb="5" eb="7">
      <t>サイショ</t>
    </rPh>
    <phoneticPr fontId="11"/>
  </si>
  <si>
    <t>円</t>
    <rPh sb="0" eb="1">
      <t>エン</t>
    </rPh>
    <phoneticPr fontId="16"/>
  </si>
  <si>
    <t>電力量料金</t>
    <rPh sb="0" eb="2">
      <t>デンリョク</t>
    </rPh>
    <rPh sb="2" eb="3">
      <t>リョウ</t>
    </rPh>
    <phoneticPr fontId="16"/>
  </si>
  <si>
    <t>従量電灯B</t>
    <rPh sb="0" eb="2">
      <t>ジュウリョウ</t>
    </rPh>
    <rPh sb="2" eb="4">
      <t>デントウ</t>
    </rPh>
    <phoneticPr fontId="16"/>
  </si>
  <si>
    <t>基本料金</t>
    <phoneticPr fontId="16"/>
  </si>
  <si>
    <t>低圧電力</t>
    <rPh sb="0" eb="2">
      <t>テイアツ</t>
    </rPh>
    <rPh sb="2" eb="4">
      <t>デンリョク</t>
    </rPh>
    <phoneticPr fontId="16"/>
  </si>
  <si>
    <t>基本料金</t>
  </si>
  <si>
    <t>入　札　書　　</t>
    <rPh sb="0" eb="1">
      <t>イ</t>
    </rPh>
    <rPh sb="2" eb="3">
      <t>サツ</t>
    </rPh>
    <phoneticPr fontId="11"/>
  </si>
  <si>
    <t>印</t>
    <rPh sb="0" eb="1">
      <t>イン</t>
    </rPh>
    <phoneticPr fontId="11"/>
  </si>
  <si>
    <t>所在地</t>
    <rPh sb="0" eb="3">
      <t>ショザイチ</t>
    </rPh>
    <phoneticPr fontId="11"/>
  </si>
  <si>
    <t>商号又は名称</t>
    <rPh sb="0" eb="2">
      <t>ショウゴウ</t>
    </rPh>
    <rPh sb="2" eb="3">
      <t>マタ</t>
    </rPh>
    <rPh sb="4" eb="6">
      <t>メイショウ</t>
    </rPh>
    <phoneticPr fontId="11"/>
  </si>
  <si>
    <t>代表者氏名</t>
    <rPh sb="0" eb="3">
      <t>ダイヒョウシャ</t>
    </rPh>
    <rPh sb="3" eb="5">
      <t>シメイ</t>
    </rPh>
    <phoneticPr fontId="11"/>
  </si>
  <si>
    <t>※入札書の提出は施設グループ毎の入札内訳書も併せて提出のこと。</t>
    <phoneticPr fontId="2"/>
  </si>
  <si>
    <t>※入札書に記載された金額は、契約希望金額の100/110に相当する金額である。</t>
    <rPh sb="1" eb="3">
      <t>ニュウサツ</t>
    </rPh>
    <rPh sb="3" eb="4">
      <t>ショ</t>
    </rPh>
    <rPh sb="5" eb="7">
      <t>キサイ</t>
    </rPh>
    <rPh sb="10" eb="12">
      <t>キンガク</t>
    </rPh>
    <rPh sb="14" eb="16">
      <t>ケイヤク</t>
    </rPh>
    <rPh sb="16" eb="18">
      <t>キボウ</t>
    </rPh>
    <rPh sb="18" eb="20">
      <t>キンガク</t>
    </rPh>
    <rPh sb="29" eb="31">
      <t>ソウトウ</t>
    </rPh>
    <rPh sb="33" eb="35">
      <t>キンガク</t>
    </rPh>
    <phoneticPr fontId="2"/>
  </si>
  <si>
    <t>（税抜）</t>
    <rPh sb="1" eb="2">
      <t>ゼイ</t>
    </rPh>
    <rPh sb="2" eb="3">
      <t>ヌ</t>
    </rPh>
    <phoneticPr fontId="2"/>
  </si>
  <si>
    <t>単　価</t>
    <rPh sb="0" eb="1">
      <t>タン</t>
    </rPh>
    <rPh sb="2" eb="3">
      <t>アタイ</t>
    </rPh>
    <phoneticPr fontId="11"/>
  </si>
  <si>
    <t>項　　目</t>
    <rPh sb="0" eb="1">
      <t>コウ</t>
    </rPh>
    <rPh sb="3" eb="4">
      <t>メ</t>
    </rPh>
    <phoneticPr fontId="11"/>
  </si>
  <si>
    <t>電気料金（円）</t>
    <rPh sb="0" eb="2">
      <t>デンキ</t>
    </rPh>
    <rPh sb="2" eb="4">
      <t>リョウキン</t>
    </rPh>
    <rPh sb="5" eb="6">
      <t>エン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</si>
  <si>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</si>
  <si>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</si>
  <si>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</si>
  <si>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</si>
  <si>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</si>
  <si>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</si>
  <si>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</si>
  <si>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</si>
  <si>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</si>
  <si>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</si>
  <si>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</si>
  <si>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</si>
  <si>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くじ番号</t>
    <rPh sb="2" eb="4">
      <t>バンゴウ</t>
    </rPh>
    <phoneticPr fontId="2"/>
  </si>
  <si>
    <t>（任意の3桁の数字を入力すること）</t>
    <rPh sb="1" eb="3">
      <t>ニンイ</t>
    </rPh>
    <rPh sb="5" eb="6">
      <t>ケタ</t>
    </rPh>
    <rPh sb="7" eb="9">
      <t>スウジ</t>
    </rPh>
    <rPh sb="10" eb="12">
      <t>ニュウリョク</t>
    </rPh>
    <phoneticPr fontId="2"/>
  </si>
  <si>
    <r>
      <t>（税込</t>
    </r>
    <r>
      <rPr>
        <sz val="11"/>
        <rFont val="ＭＳ Ｐゴシック"/>
        <family val="3"/>
        <charset val="128"/>
      </rPr>
      <t>）</t>
    </r>
    <rPh sb="1" eb="2">
      <t>ゼイ</t>
    </rPh>
    <rPh sb="2" eb="3">
      <t>コミ</t>
    </rPh>
    <phoneticPr fontId="2"/>
  </si>
  <si>
    <r>
      <rPr>
        <sz val="11"/>
        <rFont val="ＭＳ Ｐゴシック"/>
        <family val="3"/>
        <charset val="128"/>
      </rPr>
      <t>電力量料金（円）</t>
    </r>
    <rPh sb="0" eb="2">
      <t>デンリョク</t>
    </rPh>
    <rPh sb="2" eb="3">
      <t>リョウ</t>
    </rPh>
    <rPh sb="3" eb="5">
      <t>リョウキン</t>
    </rPh>
    <rPh sb="6" eb="7">
      <t>エン</t>
    </rPh>
    <phoneticPr fontId="2"/>
  </si>
  <si>
    <r>
      <t>契約</t>
    </r>
    <r>
      <rPr>
        <sz val="11"/>
        <rFont val="ＭＳ Ｐゴシック"/>
        <family val="3"/>
        <charset val="128"/>
      </rPr>
      <t>容量</t>
    </r>
    <rPh sb="0" eb="2">
      <t>ケイヤク</t>
    </rPh>
    <rPh sb="2" eb="4">
      <t>ヨウリョウ</t>
    </rPh>
    <phoneticPr fontId="2"/>
  </si>
  <si>
    <t>黄色部分に単価等を入力してください。
それ以外のセルは編集しないでください。</t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</si>
</sst>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General\ &quot;円/kW/月&quot;"/>
    <numFmt numFmtId="177" formatCode="General\ &quot;円/kWh&quot;"/>
    <numFmt numFmtId="178" formatCode="#,##0.0;[Red]\-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63">
    <xf numFmtId="0" fontId="0" fillId="0" borderId="0" xfId="0"/>
    <xf numFmtId="0" fontId="0" fillId="0" borderId="0" xfId="0" applyAlignment="1"/>
    <xf numFmtId="38" fontId="0" fillId="0" borderId="0" xfId="0" applyNumberFormat="1" applyAlignment="1"/>
    <xf numFmtId="0" fontId="6" fillId="0" borderId="0" xfId="0" applyFont="1" applyFill="1" applyAlignment="1" applyProtection="1"/>
    <xf numFmtId="0" fontId="5" fillId="0" borderId="0" xfId="2" applyFont="1" applyFill="1" applyProtection="1">
      <alignment vertical="center"/>
    </xf>
    <xf numFmtId="0" fontId="0" fillId="0" borderId="0" xfId="2" applyFont="1" applyFill="1" applyAlignment="1" applyProtection="1">
      <alignment horizontal="center" vertical="center"/>
    </xf>
    <xf numFmtId="0" fontId="0" fillId="0" borderId="2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vertical="center"/>
    </xf>
    <xf numFmtId="40" fontId="0" fillId="0" borderId="2" xfId="1" applyNumberFormat="1" applyFont="1" applyFill="1" applyBorder="1" applyAlignment="1" applyProtection="1">
      <alignment vertical="center"/>
      <protection locked="0"/>
    </xf>
    <xf numFmtId="40" fontId="0" fillId="0" borderId="5" xfId="1" applyNumberFormat="1" applyFont="1" applyFill="1" applyBorder="1" applyAlignment="1" applyProtection="1">
      <alignment vertical="center"/>
      <protection locked="0"/>
    </xf>
    <xf numFmtId="176" fontId="7" fillId="0" borderId="2" xfId="2" applyNumberFormat="1" applyFont="1" applyFill="1" applyBorder="1" applyAlignment="1" applyProtection="1">
      <alignment horizontal="right" vertical="center"/>
    </xf>
    <xf numFmtId="40" fontId="0" fillId="2" borderId="2" xfId="1" applyNumberFormat="1" applyFont="1" applyFill="1" applyBorder="1" applyAlignment="1" applyProtection="1">
      <alignment vertical="center"/>
      <protection locked="0"/>
    </xf>
    <xf numFmtId="40" fontId="0" fillId="2" borderId="5" xfId="1" applyNumberFormat="1" applyFont="1" applyFill="1" applyBorder="1" applyAlignment="1" applyProtection="1">
      <alignment vertical="center"/>
      <protection locked="0"/>
    </xf>
    <xf numFmtId="176" fontId="7" fillId="2" borderId="2" xfId="2" applyNumberFormat="1" applyFont="1" applyFill="1" applyBorder="1" applyAlignment="1" applyProtection="1">
      <alignment horizontal="right" vertical="center"/>
    </xf>
    <xf numFmtId="40" fontId="0" fillId="3" borderId="2" xfId="1" applyNumberFormat="1" applyFont="1" applyFill="1" applyBorder="1" applyAlignment="1" applyProtection="1">
      <alignment vertical="center"/>
      <protection locked="0"/>
    </xf>
    <xf numFmtId="40" fontId="0" fillId="3" borderId="5" xfId="1" applyNumberFormat="1" applyFont="1" applyFill="1" applyBorder="1" applyAlignment="1" applyProtection="1">
      <alignment vertical="center"/>
      <protection locked="0"/>
    </xf>
    <xf numFmtId="176" fontId="7" fillId="3" borderId="2" xfId="2" applyNumberFormat="1" applyFont="1" applyFill="1" applyBorder="1" applyAlignment="1" applyProtection="1">
      <alignment horizontal="right" vertical="center"/>
    </xf>
    <xf numFmtId="176" fontId="7" fillId="4" borderId="2" xfId="2" applyNumberFormat="1" applyFont="1" applyFill="1" applyBorder="1" applyAlignment="1" applyProtection="1">
      <alignment horizontal="right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9" xfId="0" applyFont="1" applyFill="1" applyBorder="1" applyAlignment="1" applyProtection="1">
      <alignment horizontal="center" vertical="center"/>
    </xf>
    <xf numFmtId="38" fontId="0" fillId="0" borderId="9" xfId="1" applyFont="1" applyFill="1" applyBorder="1" applyAlignment="1" applyProtection="1">
      <alignment horizontal="right" vertical="center"/>
    </xf>
    <xf numFmtId="38" fontId="0" fillId="2" borderId="2" xfId="1" applyFont="1" applyFill="1" applyBorder="1" applyAlignment="1" applyProtection="1">
      <alignment horizontal="center" vertical="center"/>
    </xf>
    <xf numFmtId="38" fontId="8" fillId="0" borderId="0" xfId="1" applyFont="1" applyFill="1" applyAlignment="1" applyProtection="1">
      <alignment horizontal="left" vertical="center"/>
    </xf>
    <xf numFmtId="38" fontId="0" fillId="0" borderId="0" xfId="1" applyFont="1" applyFill="1" applyAlignment="1" applyProtection="1">
      <alignment horizontal="center" vertical="center"/>
    </xf>
    <xf numFmtId="176" fontId="7" fillId="0" borderId="8" xfId="2" applyNumberFormat="1" applyFont="1" applyFill="1" applyBorder="1" applyAlignment="1" applyProtection="1">
      <alignment horizontal="right" vertical="center"/>
    </xf>
    <xf numFmtId="176" fontId="7" fillId="2" borderId="8" xfId="2" applyNumberFormat="1" applyFont="1" applyFill="1" applyBorder="1" applyAlignment="1" applyProtection="1">
      <alignment horizontal="right" vertical="center"/>
    </xf>
    <xf numFmtId="176" fontId="7" fillId="3" borderId="8" xfId="2" applyNumberFormat="1" applyFont="1" applyFill="1" applyBorder="1" applyAlignment="1" applyProtection="1">
      <alignment horizontal="right" vertical="center"/>
    </xf>
    <xf numFmtId="176" fontId="7" fillId="4" borderId="8" xfId="2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/>
    <xf numFmtId="0" fontId="5" fillId="0" borderId="0" xfId="0" applyFont="1" applyFill="1" applyAlignment="1" applyProtection="1"/>
    <xf numFmtId="38" fontId="0" fillId="0" borderId="0" xfId="1" applyFont="1" applyFill="1" applyBorder="1" applyAlignment="1" applyProtection="1">
      <alignment horizontal="left" vertical="center"/>
    </xf>
    <xf numFmtId="38" fontId="0" fillId="0" borderId="3" xfId="1" applyFont="1" applyFill="1" applyBorder="1" applyAlignment="1" applyProtection="1">
      <alignment horizontal="center"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right" vertical="center"/>
    </xf>
    <xf numFmtId="0" fontId="10" fillId="0" borderId="0" xfId="3" applyFont="1" applyBorder="1">
      <alignment vertical="center"/>
    </xf>
    <xf numFmtId="0" fontId="13" fillId="0" borderId="2" xfId="3" applyFont="1" applyBorder="1" applyAlignment="1">
      <alignment horizontal="center" vertical="center" wrapText="1" shrinkToFit="1"/>
    </xf>
    <xf numFmtId="0" fontId="15" fillId="0" borderId="8" xfId="3" applyFont="1" applyBorder="1" applyAlignment="1">
      <alignment horizontal="left" vertical="center"/>
    </xf>
    <xf numFmtId="38" fontId="10" fillId="0" borderId="0" xfId="4" applyFont="1" applyBorder="1" applyAlignment="1">
      <alignment vertical="center" textRotation="255" shrinkToFit="1"/>
    </xf>
    <xf numFmtId="0" fontId="15" fillId="0" borderId="0" xfId="3" applyFont="1" applyBorder="1" applyAlignment="1">
      <alignment horizontal="center" vertical="center"/>
    </xf>
    <xf numFmtId="0" fontId="10" fillId="0" borderId="0" xfId="3" applyFont="1" applyAlignment="1">
      <alignment horizontal="left" vertical="center"/>
    </xf>
    <xf numFmtId="38" fontId="10" fillId="0" borderId="3" xfId="1" applyFont="1" applyBorder="1" applyAlignment="1">
      <alignment vertical="center"/>
    </xf>
    <xf numFmtId="0" fontId="10" fillId="0" borderId="0" xfId="3" applyFont="1" applyAlignment="1">
      <alignment vertical="center" shrinkToFit="1"/>
    </xf>
    <xf numFmtId="0" fontId="12" fillId="0" borderId="0" xfId="3" applyFont="1" applyAlignment="1">
      <alignment horizontal="center" vertical="center"/>
    </xf>
    <xf numFmtId="0" fontId="10" fillId="0" borderId="0" xfId="3" applyFont="1" applyAlignment="1">
      <alignment horizontal="right" vertical="center" shrinkToFit="1"/>
    </xf>
    <xf numFmtId="0" fontId="14" fillId="0" borderId="0" xfId="3" applyFont="1" applyAlignment="1">
      <alignment horizontal="right" vertical="center" shrinkToFit="1"/>
    </xf>
    <xf numFmtId="2" fontId="10" fillId="5" borderId="3" xfId="3" applyNumberFormat="1" applyFont="1" applyFill="1" applyBorder="1">
      <alignment vertical="center"/>
    </xf>
    <xf numFmtId="0" fontId="14" fillId="0" borderId="0" xfId="3" applyFont="1">
      <alignment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right" vertical="center"/>
    </xf>
    <xf numFmtId="0" fontId="17" fillId="0" borderId="0" xfId="3" applyFont="1" applyFill="1" applyBorder="1">
      <alignment vertical="center"/>
    </xf>
    <xf numFmtId="0" fontId="15" fillId="0" borderId="0" xfId="3" applyFont="1" applyFill="1" applyBorder="1" applyAlignment="1" applyProtection="1">
      <alignment horizontal="left" vertical="center" shrinkToFit="1"/>
    </xf>
    <xf numFmtId="0" fontId="15" fillId="0" borderId="0" xfId="3" applyFont="1" applyBorder="1" applyAlignment="1">
      <alignment horizontal="left" vertical="center"/>
    </xf>
    <xf numFmtId="2" fontId="10" fillId="0" borderId="0" xfId="3" applyNumberFormat="1" applyFont="1" applyFill="1" applyBorder="1">
      <alignment vertical="center"/>
    </xf>
    <xf numFmtId="0" fontId="21" fillId="0" borderId="0" xfId="3" applyFont="1" applyFill="1" applyBorder="1">
      <alignment vertical="center"/>
    </xf>
    <xf numFmtId="1" fontId="0" fillId="0" borderId="0" xfId="1" applyNumberFormat="1" applyFont="1" applyFill="1" applyAlignment="1">
      <alignment horizontal="center" vertical="center" wrapText="1"/>
    </xf>
    <xf numFmtId="0" fontId="13" fillId="0" borderId="0" xfId="3" applyFont="1" applyFill="1" applyBorder="1" applyAlignment="1" applyProtection="1">
      <alignment horizontal="left" vertical="center" shrinkToFit="1"/>
    </xf>
    <xf numFmtId="0" fontId="0" fillId="0" borderId="2" xfId="0" applyFont="1" applyFill="1" applyBorder="1" applyAlignment="1" applyProtection="1">
      <alignment horizontal="center" vertical="center"/>
    </xf>
    <xf numFmtId="38" fontId="0" fillId="0" borderId="2" xfId="1" applyFont="1" applyFill="1" applyBorder="1" applyAlignment="1" applyProtection="1">
      <alignment horizontal="center" vertical="center"/>
    </xf>
    <xf numFmtId="0" fontId="10" fillId="5" borderId="2" xfId="3" applyFont="1" applyFill="1" applyBorder="1" applyAlignment="1">
      <alignment horizontal="center" vertical="center"/>
    </xf>
    <xf numFmtId="0" fontId="13" fillId="0" borderId="0" xfId="3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38" fontId="0" fillId="0" borderId="0" xfId="1" applyFont="1" applyFill="1" applyAlignment="1">
      <alignment horizontal="center" vertical="center"/>
    </xf>
    <xf numFmtId="0" fontId="0" fillId="0" borderId="0" xfId="2" applyFont="1" applyFill="1">
      <alignment vertical="center"/>
    </xf>
    <xf numFmtId="1" fontId="0" fillId="0" borderId="0" xfId="0" applyNumberFormat="1" applyFont="1" applyFill="1" applyAlignment="1"/>
    <xf numFmtId="0" fontId="0" fillId="0" borderId="0" xfId="2" applyFont="1" applyFill="1" applyProtection="1">
      <alignment vertical="center"/>
    </xf>
    <xf numFmtId="1" fontId="0" fillId="0" borderId="0" xfId="1" applyNumberFormat="1" applyFont="1" applyFill="1" applyAlignment="1">
      <alignment horizontal="center" vertical="center"/>
    </xf>
    <xf numFmtId="38" fontId="0" fillId="0" borderId="0" xfId="1" applyFont="1" applyFill="1" applyAlignment="1" applyProtection="1">
      <alignment vertical="center"/>
    </xf>
    <xf numFmtId="1" fontId="0" fillId="0" borderId="0" xfId="0" applyNumberFormat="1" applyFont="1" applyFill="1" applyAlignment="1">
      <alignment horizontal="center" vertical="center"/>
    </xf>
    <xf numFmtId="40" fontId="0" fillId="4" borderId="2" xfId="1" applyNumberFormat="1" applyFont="1" applyFill="1" applyBorder="1" applyAlignment="1" applyProtection="1">
      <alignment vertical="center"/>
      <protection locked="0"/>
    </xf>
    <xf numFmtId="40" fontId="0" fillId="4" borderId="5" xfId="1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176" fontId="0" fillId="0" borderId="0" xfId="2" applyNumberFormat="1" applyFont="1" applyFill="1" applyBorder="1" applyAlignment="1" applyProtection="1">
      <alignment horizontal="center" vertical="center"/>
    </xf>
    <xf numFmtId="38" fontId="0" fillId="0" borderId="7" xfId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/>
    <xf numFmtId="1" fontId="0" fillId="0" borderId="0" xfId="0" applyNumberFormat="1" applyFont="1"/>
    <xf numFmtId="0" fontId="0" fillId="0" borderId="0" xfId="0" applyFont="1"/>
    <xf numFmtId="38" fontId="0" fillId="0" borderId="9" xfId="1" applyFont="1" applyFill="1" applyBorder="1" applyAlignment="1" applyProtection="1">
      <alignment vertical="center"/>
    </xf>
    <xf numFmtId="177" fontId="0" fillId="0" borderId="3" xfId="0" applyNumberFormat="1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/>
    </xf>
    <xf numFmtId="38" fontId="0" fillId="3" borderId="9" xfId="1" applyFont="1" applyFill="1" applyBorder="1" applyAlignment="1" applyProtection="1">
      <alignment horizontal="center" vertical="center"/>
    </xf>
    <xf numFmtId="38" fontId="0" fillId="4" borderId="9" xfId="1" applyFont="1" applyFill="1" applyBorder="1" applyAlignment="1" applyProtection="1">
      <alignment horizontal="center" vertical="center"/>
    </xf>
    <xf numFmtId="40" fontId="0" fillId="0" borderId="2" xfId="1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right" vertical="center"/>
    </xf>
    <xf numFmtId="38" fontId="0" fillId="0" borderId="0" xfId="1" applyFont="1" applyFill="1" applyBorder="1" applyAlignment="1" applyProtection="1">
      <alignment vertical="center"/>
    </xf>
    <xf numFmtId="38" fontId="0" fillId="0" borderId="11" xfId="1" applyFont="1" applyFill="1" applyBorder="1" applyAlignment="1" applyProtection="1">
      <alignment horizontal="center" vertical="center"/>
    </xf>
    <xf numFmtId="38" fontId="0" fillId="0" borderId="0" xfId="1" applyFont="1" applyFill="1" applyBorder="1" applyAlignment="1" applyProtection="1">
      <alignment horizontal="center" vertical="center"/>
    </xf>
    <xf numFmtId="38" fontId="0" fillId="0" borderId="0" xfId="1" applyFont="1" applyFill="1" applyAlignment="1">
      <alignment vertical="center"/>
    </xf>
    <xf numFmtId="176" fontId="0" fillId="0" borderId="8" xfId="2" applyNumberFormat="1" applyFont="1" applyFill="1" applyBorder="1" applyAlignment="1">
      <alignment horizontal="center" vertical="center"/>
    </xf>
    <xf numFmtId="176" fontId="0" fillId="2" borderId="8" xfId="2" applyNumberFormat="1" applyFont="1" applyFill="1" applyBorder="1" applyAlignment="1">
      <alignment horizontal="center" vertical="center"/>
    </xf>
    <xf numFmtId="176" fontId="0" fillId="3" borderId="8" xfId="2" applyNumberFormat="1" applyFont="1" applyFill="1" applyBorder="1" applyAlignment="1">
      <alignment horizontal="center" vertical="center"/>
    </xf>
    <xf numFmtId="40" fontId="0" fillId="4" borderId="10" xfId="1" applyNumberFormat="1" applyFont="1" applyFill="1" applyBorder="1" applyAlignment="1" applyProtection="1">
      <alignment vertical="center"/>
      <protection locked="0"/>
    </xf>
    <xf numFmtId="176" fontId="0" fillId="4" borderId="8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 shrinkToFit="1"/>
    </xf>
    <xf numFmtId="178" fontId="0" fillId="0" borderId="9" xfId="1" applyNumberFormat="1" applyFont="1" applyFill="1" applyBorder="1" applyAlignment="1" applyProtection="1">
      <alignment horizontal="center" vertical="center"/>
    </xf>
    <xf numFmtId="38" fontId="0" fillId="2" borderId="6" xfId="1" applyFont="1" applyFill="1" applyBorder="1" applyAlignment="1" applyProtection="1">
      <alignment horizontal="center" vertical="center"/>
    </xf>
    <xf numFmtId="38" fontId="0" fillId="3" borderId="2" xfId="1" applyFont="1" applyFill="1" applyBorder="1" applyAlignment="1">
      <alignment horizontal="center"/>
    </xf>
    <xf numFmtId="38" fontId="0" fillId="4" borderId="6" xfId="1" applyFont="1" applyFill="1" applyBorder="1" applyAlignment="1" applyProtection="1">
      <alignment horizontal="center" vertical="center"/>
    </xf>
    <xf numFmtId="38" fontId="0" fillId="3" borderId="6" xfId="1" applyFont="1" applyFill="1" applyBorder="1" applyAlignment="1">
      <alignment horizontal="center"/>
    </xf>
    <xf numFmtId="38" fontId="0" fillId="0" borderId="2" xfId="1" applyFont="1" applyFill="1" applyBorder="1" applyAlignment="1" applyProtection="1">
      <alignment horizontal="center" vertical="center" shrinkToFit="1"/>
    </xf>
    <xf numFmtId="38" fontId="0" fillId="0" borderId="0" xfId="1" applyFont="1" applyFill="1" applyAlignment="1" applyProtection="1">
      <alignment horizontal="center" vertical="center" shrinkToFit="1"/>
    </xf>
    <xf numFmtId="40" fontId="0" fillId="0" borderId="2" xfId="1" applyNumberFormat="1" applyFont="1" applyFill="1" applyBorder="1" applyAlignment="1" applyProtection="1">
      <alignment horizontal="center" vertical="center" shrinkToFit="1"/>
    </xf>
    <xf numFmtId="38" fontId="0" fillId="0" borderId="0" xfId="0" applyNumberFormat="1" applyFont="1" applyFill="1" applyBorder="1" applyAlignment="1" applyProtection="1">
      <alignment horizontal="center" vertical="center"/>
    </xf>
    <xf numFmtId="0" fontId="13" fillId="0" borderId="0" xfId="3" applyFont="1" applyFill="1" applyBorder="1" applyAlignment="1" applyProtection="1">
      <alignment horizontal="left" vertical="center" shrinkToFit="1"/>
    </xf>
    <xf numFmtId="1" fontId="0" fillId="0" borderId="0" xfId="2" applyNumberFormat="1" applyFont="1" applyFill="1">
      <alignment vertical="center"/>
    </xf>
    <xf numFmtId="0" fontId="23" fillId="0" borderId="0" xfId="0" applyFont="1" applyAlignment="1"/>
    <xf numFmtId="0" fontId="22" fillId="0" borderId="0" xfId="3" applyFont="1" applyAlignment="1">
      <alignment vertical="center" wrapText="1"/>
    </xf>
    <xf numFmtId="0" fontId="22" fillId="0" borderId="0" xfId="3" applyFont="1">
      <alignment vertical="center"/>
    </xf>
    <xf numFmtId="0" fontId="13" fillId="0" borderId="0" xfId="3" applyFont="1" applyFill="1" applyBorder="1" applyAlignment="1" applyProtection="1">
      <alignment horizontal="left" vertical="center" shrinkToFit="1"/>
    </xf>
    <xf numFmtId="0" fontId="15" fillId="0" borderId="3" xfId="3" applyFont="1" applyFill="1" applyBorder="1" applyAlignment="1" applyProtection="1">
      <alignment horizontal="left" vertical="center" shrinkToFit="1"/>
    </xf>
    <xf numFmtId="0" fontId="15" fillId="0" borderId="14" xfId="3" applyFont="1" applyFill="1" applyBorder="1" applyAlignment="1" applyProtection="1">
      <alignment horizontal="left" vertical="center" shrinkToFit="1"/>
    </xf>
    <xf numFmtId="0" fontId="15" fillId="0" borderId="8" xfId="3" applyFont="1" applyFill="1" applyBorder="1" applyAlignment="1" applyProtection="1">
      <alignment horizontal="left" vertical="center" shrinkToFit="1"/>
    </xf>
    <xf numFmtId="0" fontId="15" fillId="0" borderId="2" xfId="3" applyFont="1" applyFill="1" applyBorder="1" applyAlignment="1" applyProtection="1">
      <alignment horizontal="left" vertical="center" shrinkToFit="1"/>
    </xf>
    <xf numFmtId="0" fontId="15" fillId="0" borderId="2" xfId="3" applyFont="1" applyBorder="1" applyAlignment="1">
      <alignment vertical="center" textRotation="255"/>
    </xf>
    <xf numFmtId="0" fontId="15" fillId="0" borderId="2" xfId="3" applyFont="1" applyFill="1" applyBorder="1">
      <alignment vertical="center"/>
    </xf>
    <xf numFmtId="0" fontId="17" fillId="0" borderId="2" xfId="3" applyFont="1" applyFill="1" applyBorder="1">
      <alignment vertical="center"/>
    </xf>
    <xf numFmtId="0" fontId="18" fillId="0" borderId="2" xfId="3" applyFont="1" applyFill="1" applyBorder="1" applyAlignment="1" applyProtection="1">
      <alignment horizontal="left" vertical="center" shrinkToFit="1"/>
    </xf>
    <xf numFmtId="0" fontId="13" fillId="0" borderId="1" xfId="3" applyFont="1" applyFill="1" applyBorder="1" applyAlignment="1" applyProtection="1">
      <alignment horizontal="left" vertical="center" shrinkToFit="1"/>
    </xf>
    <xf numFmtId="0" fontId="15" fillId="0" borderId="0" xfId="3" applyFont="1" applyBorder="1">
      <alignment vertical="center"/>
    </xf>
    <xf numFmtId="58" fontId="14" fillId="0" borderId="0" xfId="3" applyNumberFormat="1" applyFont="1" applyAlignment="1">
      <alignment horizontal="right" vertical="center"/>
    </xf>
    <xf numFmtId="0" fontId="20" fillId="0" borderId="0" xfId="3" applyFont="1" applyAlignment="1">
      <alignment horizontal="center" vertical="center"/>
    </xf>
    <xf numFmtId="0" fontId="14" fillId="0" borderId="2" xfId="3" applyFont="1" applyBorder="1" applyAlignment="1">
      <alignment horizontal="center" vertical="center" shrinkToFit="1"/>
    </xf>
    <xf numFmtId="0" fontId="17" fillId="0" borderId="2" xfId="3" applyFont="1" applyBorder="1">
      <alignment vertical="center"/>
    </xf>
    <xf numFmtId="0" fontId="15" fillId="0" borderId="0" xfId="3" applyFont="1" applyAlignment="1">
      <alignment horizontal="left" vertical="center" shrinkToFit="1"/>
    </xf>
    <xf numFmtId="0" fontId="19" fillId="0" borderId="0" xfId="0" applyFont="1" applyAlignment="1"/>
    <xf numFmtId="0" fontId="0" fillId="0" borderId="0" xfId="2" applyFont="1" applyFill="1" applyBorder="1" applyAlignment="1" applyProtection="1">
      <alignment horizontal="center" vertical="center"/>
    </xf>
    <xf numFmtId="0" fontId="0" fillId="0" borderId="19" xfId="2" applyFont="1" applyFill="1" applyBorder="1" applyAlignment="1" applyProtection="1">
      <alignment horizontal="center" vertical="center"/>
    </xf>
    <xf numFmtId="38" fontId="8" fillId="0" borderId="0" xfId="1" applyFont="1" applyFill="1" applyAlignment="1" applyProtection="1">
      <alignment horizontal="left" vertical="top" wrapText="1"/>
    </xf>
    <xf numFmtId="0" fontId="0" fillId="0" borderId="2" xfId="0" applyFont="1" applyFill="1" applyBorder="1" applyAlignment="1" applyProtection="1">
      <alignment horizontal="center" vertical="center"/>
    </xf>
    <xf numFmtId="38" fontId="0" fillId="0" borderId="2" xfId="1" applyFont="1" applyFill="1" applyBorder="1" applyAlignment="1" applyProtection="1">
      <alignment horizontal="center" vertical="center"/>
    </xf>
    <xf numFmtId="38" fontId="0" fillId="0" borderId="15" xfId="1" applyFont="1" applyFill="1" applyBorder="1" applyAlignment="1" applyProtection="1">
      <alignment horizontal="center" vertical="center"/>
    </xf>
    <xf numFmtId="38" fontId="0" fillId="0" borderId="16" xfId="1" applyFont="1" applyFill="1" applyBorder="1" applyAlignment="1" applyProtection="1">
      <alignment horizontal="center" vertical="center"/>
    </xf>
    <xf numFmtId="38" fontId="0" fillId="0" borderId="2" xfId="0" applyNumberFormat="1" applyFont="1" applyFill="1" applyBorder="1" applyAlignment="1" applyProtection="1">
      <alignment horizontal="center" vertical="center"/>
    </xf>
    <xf numFmtId="38" fontId="4" fillId="0" borderId="12" xfId="1" applyFont="1" applyFill="1" applyBorder="1" applyAlignment="1" applyProtection="1">
      <alignment horizontal="center" vertical="center"/>
    </xf>
    <xf numFmtId="38" fontId="4" fillId="0" borderId="13" xfId="1" applyFont="1" applyFill="1" applyBorder="1" applyAlignment="1" applyProtection="1">
      <alignment horizontal="center" vertical="center"/>
    </xf>
    <xf numFmtId="0" fontId="0" fillId="0" borderId="2" xfId="2" applyFont="1" applyFill="1" applyBorder="1" applyAlignment="1" applyProtection="1">
      <alignment horizontal="center" vertical="center"/>
    </xf>
    <xf numFmtId="0" fontId="0" fillId="0" borderId="2" xfId="2" applyFont="1" applyFill="1" applyBorder="1" applyAlignment="1" applyProtection="1">
      <alignment horizontal="center" vertical="center" wrapText="1"/>
    </xf>
    <xf numFmtId="0" fontId="0" fillId="2" borderId="2" xfId="0" applyFont="1" applyFill="1" applyBorder="1" applyAlignment="1" applyProtection="1">
      <alignment horizontal="left" vertical="center" shrinkToFit="1"/>
    </xf>
    <xf numFmtId="0" fontId="0" fillId="3" borderId="2" xfId="0" applyFont="1" applyFill="1" applyBorder="1" applyAlignment="1" applyProtection="1">
      <alignment horizontal="left" vertical="center" shrinkToFit="1"/>
    </xf>
    <xf numFmtId="0" fontId="0" fillId="4" borderId="2" xfId="0" applyFont="1" applyFill="1" applyBorder="1" applyAlignment="1" applyProtection="1">
      <alignment horizontal="left" vertical="center" shrinkToFit="1"/>
    </xf>
    <xf numFmtId="0" fontId="0" fillId="0" borderId="3" xfId="2" applyFont="1" applyFill="1" applyBorder="1" applyAlignment="1" applyProtection="1">
      <alignment horizontal="center" vertical="center" wrapText="1"/>
    </xf>
    <xf numFmtId="0" fontId="0" fillId="0" borderId="14" xfId="2" applyFont="1" applyFill="1" applyBorder="1" applyAlignment="1" applyProtection="1">
      <alignment horizontal="center" vertical="center" wrapText="1"/>
    </xf>
    <xf numFmtId="0" fontId="0" fillId="0" borderId="8" xfId="2" applyFont="1" applyFill="1" applyBorder="1" applyAlignment="1" applyProtection="1">
      <alignment horizontal="center" vertical="center" wrapText="1"/>
    </xf>
    <xf numFmtId="38" fontId="4" fillId="0" borderId="17" xfId="1" applyFont="1" applyFill="1" applyBorder="1" applyAlignment="1" applyProtection="1">
      <alignment horizontal="center" vertical="center"/>
    </xf>
    <xf numFmtId="38" fontId="4" fillId="0" borderId="18" xfId="1" applyFont="1" applyFill="1" applyBorder="1" applyAlignment="1" applyProtection="1">
      <alignment horizontal="center" vertical="center"/>
    </xf>
    <xf numFmtId="38" fontId="0" fillId="0" borderId="3" xfId="0" applyNumberFormat="1" applyFont="1" applyFill="1" applyBorder="1" applyAlignment="1" applyProtection="1">
      <alignment horizontal="center" vertical="center"/>
    </xf>
    <xf numFmtId="38" fontId="0" fillId="0" borderId="14" xfId="0" applyNumberFormat="1" applyFont="1" applyFill="1" applyBorder="1" applyAlignment="1" applyProtection="1">
      <alignment horizontal="center" vertical="center"/>
    </xf>
    <xf numFmtId="38" fontId="0" fillId="0" borderId="8" xfId="0" applyNumberFormat="1" applyFont="1" applyFill="1" applyBorder="1" applyAlignment="1" applyProtection="1">
      <alignment horizontal="center" vertical="center"/>
    </xf>
    <xf numFmtId="38" fontId="4" fillId="0" borderId="2" xfId="1" applyFont="1" applyFill="1" applyBorder="1" applyAlignment="1" applyProtection="1">
      <alignment horizontal="center" vertical="center"/>
    </xf>
    <xf numFmtId="38" fontId="0" fillId="0" borderId="20" xfId="1" applyFont="1" applyFill="1" applyBorder="1" applyAlignment="1" applyProtection="1">
      <alignment horizontal="center" vertical="center"/>
    </xf>
    <xf numFmtId="38" fontId="0" fillId="0" borderId="10" xfId="1" applyFont="1" applyFill="1" applyBorder="1" applyAlignment="1" applyProtection="1">
      <alignment horizontal="center" vertical="center"/>
    </xf>
    <xf numFmtId="0" fontId="0" fillId="0" borderId="3" xfId="2" applyFont="1" applyFill="1" applyBorder="1" applyAlignment="1" applyProtection="1">
      <alignment horizontal="center" vertical="center"/>
    </xf>
    <xf numFmtId="0" fontId="0" fillId="0" borderId="14" xfId="2" applyFont="1" applyFill="1" applyBorder="1" applyAlignment="1" applyProtection="1">
      <alignment horizontal="center" vertical="center"/>
    </xf>
    <xf numFmtId="0" fontId="0" fillId="0" borderId="8" xfId="2" applyFont="1" applyFill="1" applyBorder="1" applyAlignment="1" applyProtection="1">
      <alignment horizontal="center" vertical="center"/>
    </xf>
    <xf numFmtId="0" fontId="0" fillId="0" borderId="15" xfId="2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left" vertical="center" shrinkToFit="1"/>
    </xf>
    <xf numFmtId="0" fontId="0" fillId="3" borderId="3" xfId="0" applyFont="1" applyFill="1" applyBorder="1" applyAlignment="1" applyProtection="1">
      <alignment horizontal="left" vertical="center" shrinkToFit="1"/>
    </xf>
    <xf numFmtId="0" fontId="0" fillId="4" borderId="6" xfId="0" applyFont="1" applyFill="1" applyBorder="1" applyAlignment="1" applyProtection="1">
      <alignment horizontal="left" vertical="center" shrinkToFit="1"/>
    </xf>
    <xf numFmtId="0" fontId="0" fillId="0" borderId="4" xfId="2" applyFont="1" applyFill="1" applyBorder="1" applyAlignment="1" applyProtection="1">
      <alignment horizontal="center" vertical="center" wrapText="1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_単価確認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185510</xdr:colOff>
      <xdr:row>5</xdr:row>
      <xdr:rowOff>122011</xdr:rowOff>
    </xdr:from>
    <xdr:ext cx="1492704" cy="680314"/>
    <xdr:sp macro="" textlink="">
      <xdr:nvSpPr>
        <xdr:cNvPr id="2" name="テキスト ボックス 1"/>
        <xdr:cNvSpPr txBox="1"/>
      </xdr:nvSpPr>
      <xdr:spPr>
        <a:xfrm>
          <a:off x="6335939" y="1138011"/>
          <a:ext cx="1492704" cy="680314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>
          <a:spAutoFit/>
        </a:bodyPr>
        <a:lstStyle/>
        <a:p>
          <a:pPr>
            <a:lnSpc>
              <a:spcPts val="1500"/>
            </a:lnSpc>
          </a:pPr>
          <a:r>
            <a:rPr lang="ja-JP" altLang="en-US" sz="1050"/>
            <a:t>参考</a:t>
          </a:r>
          <a:endParaRPr lang="en-US" altLang="ja-JP" sz="1050"/>
        </a:p>
        <a:p>
          <a:pPr>
            <a:lnSpc>
              <a:spcPts val="1500"/>
            </a:lnSpc>
          </a:pPr>
          <a:r>
            <a:rPr lang="ja-JP" altLang="en-US" sz="1050"/>
            <a:t>関西電力契約種別：</a:t>
          </a:r>
          <a:endParaRPr lang="en-US" altLang="ja-JP" sz="1050"/>
        </a:p>
        <a:p>
          <a:pPr>
            <a:lnSpc>
              <a:spcPts val="1500"/>
            </a:lnSpc>
          </a:pPr>
          <a:r>
            <a:rPr lang="ja-JP" altLang="en-US" sz="1050"/>
            <a:t>従量電灯</a:t>
          </a:r>
          <a:r>
            <a:rPr lang="en-US" altLang="ja-JP" sz="1050"/>
            <a:t>A</a:t>
          </a:r>
          <a:endParaRPr lang="ja-JP" altLang="en-US" sz="105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115661</xdr:colOff>
      <xdr:row>5</xdr:row>
      <xdr:rowOff>18597</xdr:rowOff>
    </xdr:from>
    <xdr:ext cx="1852839" cy="680314"/>
    <xdr:sp macro="" textlink="">
      <xdr:nvSpPr>
        <xdr:cNvPr id="2" name="テキスト ボックス 1"/>
        <xdr:cNvSpPr txBox="1"/>
      </xdr:nvSpPr>
      <xdr:spPr>
        <a:xfrm>
          <a:off x="6157232" y="1025526"/>
          <a:ext cx="1852839" cy="680314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>
          <a:spAutoFit/>
        </a:bodyPr>
        <a:lstStyle/>
        <a:p>
          <a:pPr>
            <a:lnSpc>
              <a:spcPts val="1500"/>
            </a:lnSpc>
          </a:pPr>
          <a:r>
            <a:rPr lang="ja-JP" altLang="en-US" sz="1050"/>
            <a:t>参考</a:t>
          </a:r>
          <a:endParaRPr lang="en-US" altLang="ja-JP" sz="1050"/>
        </a:p>
        <a:p>
          <a:pPr>
            <a:lnSpc>
              <a:spcPts val="1500"/>
            </a:lnSpc>
          </a:pPr>
          <a:r>
            <a:rPr lang="ja-JP" altLang="en-US" sz="1050"/>
            <a:t>関西電力契約種別：</a:t>
          </a:r>
          <a:endParaRPr lang="en-US" altLang="ja-JP" sz="1050"/>
        </a:p>
        <a:p>
          <a:pPr>
            <a:lnSpc>
              <a:spcPts val="1500"/>
            </a:lnSpc>
          </a:pPr>
          <a:r>
            <a:rPr lang="ja-JP" altLang="en-US" sz="1050"/>
            <a:t>従量電灯</a:t>
          </a:r>
          <a:r>
            <a:rPr lang="en-US" altLang="ja-JP" sz="1050"/>
            <a:t>B</a:t>
          </a:r>
          <a:endParaRPr lang="ja-JP" altLang="en-US" sz="105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363313</xdr:colOff>
      <xdr:row>4</xdr:row>
      <xdr:rowOff>9525</xdr:rowOff>
    </xdr:from>
    <xdr:ext cx="2013401" cy="478336"/>
    <xdr:sp macro="" textlink="">
      <xdr:nvSpPr>
        <xdr:cNvPr id="2" name="テキスト ボックス 1"/>
        <xdr:cNvSpPr txBox="1"/>
      </xdr:nvSpPr>
      <xdr:spPr>
        <a:xfrm>
          <a:off x="5388884" y="889454"/>
          <a:ext cx="2013401" cy="478336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lIns="91440" tIns="45720" rIns="91440" bIns="45720" anchor="t">
          <a:spAutoFit/>
        </a:bodyPr>
        <a:lstStyle/>
        <a:p>
          <a:pPr>
            <a:lnSpc>
              <a:spcPts val="1500"/>
            </a:lnSpc>
          </a:pPr>
          <a:r>
            <a:rPr lang="ja-JP" altLang="en-US" sz="1050"/>
            <a:t>参考</a:t>
          </a:r>
          <a:endParaRPr lang="en-US" altLang="ja-JP" sz="1050"/>
        </a:p>
        <a:p>
          <a:pPr>
            <a:lnSpc>
              <a:spcPts val="1400"/>
            </a:lnSpc>
          </a:pPr>
          <a:r>
            <a:rPr lang="ja-JP" altLang="en-US" sz="1050"/>
            <a:t>関西電力契約種別：低圧電力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abi/C1000/C1700/&#9733;&#31649;&#36001;&#20418;/G14_&#21253;&#25324;&#26045;&#35373;&#31649;&#29702;/&#26032;&#38651;&#21147;&#35519;&#36948;/08&#26032;&#38651;&#21147;&#12450;&#12531;&#12465;&#12540;&#12488;/&#12304;&#20302;&#22311;&#12305;04_&#35519;&#36948;&#26045;&#35373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アンケート_低圧"/>
    </sheetNames>
    <sheetDataSet>
      <sheetData sheetId="0">
        <row r="262">
          <cell r="G262">
            <v>3008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Q38"/>
  <sheetViews>
    <sheetView tabSelected="1" view="pageBreakPreview" topLeftCell="A16" zoomScale="70" zoomScaleNormal="70" zoomScaleSheetLayoutView="70" workbookViewId="0">
      <selection activeCell="A34" sqref="A34:F34"/>
    </sheetView>
  </sheetViews>
  <sheetFormatPr defaultColWidth="9" defaultRowHeight="16.2" x14ac:dyDescent="0.2"/>
  <cols>
    <col min="1" max="1" width="11.109375" style="32" customWidth="1"/>
    <col min="2" max="4" width="14.6640625" style="32" customWidth="1"/>
    <col min="5" max="5" width="21.33203125" style="32" customWidth="1"/>
    <col min="6" max="6" width="5.21875" style="32" customWidth="1"/>
    <col min="7" max="16384" width="9" style="32"/>
  </cols>
  <sheetData>
    <row r="1" spans="1:17" ht="22.5" customHeight="1" x14ac:dyDescent="0.2">
      <c r="D1" s="46"/>
      <c r="E1" s="46"/>
      <c r="F1" s="48"/>
      <c r="H1" s="110" t="s">
        <v>108</v>
      </c>
      <c r="I1" s="111"/>
      <c r="J1" s="111"/>
      <c r="K1" s="111"/>
      <c r="L1" s="111"/>
      <c r="M1" s="111"/>
      <c r="N1" s="111"/>
      <c r="O1" s="111"/>
      <c r="P1" s="111"/>
      <c r="Q1" s="111"/>
    </row>
    <row r="2" spans="1:17" ht="22.5" customHeight="1" x14ac:dyDescent="0.2">
      <c r="B2" s="33"/>
      <c r="C2" s="33"/>
      <c r="D2" s="48"/>
      <c r="E2" s="48"/>
      <c r="F2" s="48" t="s">
        <v>68</v>
      </c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22.5" customHeight="1" x14ac:dyDescent="0.2">
      <c r="B3" s="33"/>
      <c r="C3" s="33"/>
      <c r="D3" s="123">
        <v>44546</v>
      </c>
      <c r="E3" s="123"/>
      <c r="F3" s="123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21" x14ac:dyDescent="0.2">
      <c r="A4" s="124" t="s">
        <v>80</v>
      </c>
      <c r="B4" s="124"/>
      <c r="C4" s="124"/>
      <c r="D4" s="124"/>
      <c r="E4" s="124"/>
      <c r="F4" s="124"/>
    </row>
    <row r="5" spans="1:17" ht="23.4" x14ac:dyDescent="0.2">
      <c r="A5" s="42"/>
      <c r="B5" s="42"/>
      <c r="C5" s="42"/>
      <c r="D5" s="42"/>
      <c r="E5" s="42"/>
      <c r="F5" s="42"/>
    </row>
    <row r="6" spans="1:17" s="1" customFormat="1" ht="14.4" x14ac:dyDescent="0.2">
      <c r="A6" s="128" t="s">
        <v>28</v>
      </c>
      <c r="B6" s="128"/>
      <c r="E6" s="109"/>
      <c r="F6" s="109"/>
    </row>
    <row r="7" spans="1:17" s="1" customFormat="1" ht="13.2" x14ac:dyDescent="0.2">
      <c r="E7" s="109"/>
      <c r="F7" s="109"/>
    </row>
    <row r="8" spans="1:17" s="1" customFormat="1" ht="25.05" customHeight="1" x14ac:dyDescent="0.2">
      <c r="C8" s="127" t="s">
        <v>82</v>
      </c>
      <c r="D8" s="127"/>
      <c r="E8" s="109"/>
      <c r="F8" s="109"/>
    </row>
    <row r="9" spans="1:17" s="1" customFormat="1" ht="25.05" customHeight="1" x14ac:dyDescent="0.2">
      <c r="C9" s="127" t="s">
        <v>83</v>
      </c>
      <c r="D9" s="127"/>
      <c r="E9" s="109"/>
      <c r="F9" s="109"/>
    </row>
    <row r="10" spans="1:17" s="1" customFormat="1" ht="25.05" customHeight="1" x14ac:dyDescent="0.2">
      <c r="C10" s="127" t="s">
        <v>84</v>
      </c>
      <c r="D10" s="127"/>
      <c r="E10" s="109"/>
      <c r="F10" s="44" t="s">
        <v>81</v>
      </c>
      <c r="H10" s="43"/>
    </row>
    <row r="12" spans="1:17" x14ac:dyDescent="0.2">
      <c r="A12" s="46" t="s">
        <v>69</v>
      </c>
      <c r="B12" s="47" t="s">
        <v>70</v>
      </c>
      <c r="C12" s="41"/>
      <c r="D12" s="41"/>
      <c r="E12" s="41"/>
      <c r="F12" s="41"/>
    </row>
    <row r="13" spans="1:17" x14ac:dyDescent="0.2">
      <c r="B13" s="34"/>
      <c r="C13" s="34"/>
      <c r="D13" s="34"/>
      <c r="E13" s="34"/>
      <c r="F13" s="34"/>
    </row>
    <row r="14" spans="1:17" ht="22.5" customHeight="1" x14ac:dyDescent="0.2">
      <c r="A14" s="35" t="s">
        <v>71</v>
      </c>
      <c r="B14" s="125" t="s">
        <v>89</v>
      </c>
      <c r="C14" s="125"/>
      <c r="D14" s="125"/>
      <c r="E14" s="125" t="s">
        <v>88</v>
      </c>
      <c r="F14" s="125"/>
    </row>
    <row r="15" spans="1:17" ht="22.5" customHeight="1" x14ac:dyDescent="0.2">
      <c r="A15" s="117" t="s">
        <v>72</v>
      </c>
      <c r="B15" s="126" t="s">
        <v>73</v>
      </c>
      <c r="C15" s="126"/>
      <c r="D15" s="126"/>
      <c r="E15" s="45"/>
      <c r="F15" s="36" t="s">
        <v>74</v>
      </c>
    </row>
    <row r="16" spans="1:17" ht="22.5" customHeight="1" x14ac:dyDescent="0.2">
      <c r="A16" s="117"/>
      <c r="B16" s="119" t="s">
        <v>75</v>
      </c>
      <c r="C16" s="116" t="s">
        <v>4</v>
      </c>
      <c r="D16" s="116"/>
      <c r="E16" s="45"/>
      <c r="F16" s="36" t="s">
        <v>74</v>
      </c>
    </row>
    <row r="17" spans="1:15" ht="22.5" customHeight="1" x14ac:dyDescent="0.2">
      <c r="A17" s="117"/>
      <c r="B17" s="119"/>
      <c r="C17" s="116" t="s">
        <v>6</v>
      </c>
      <c r="D17" s="116"/>
      <c r="E17" s="45"/>
      <c r="F17" s="36" t="s">
        <v>74</v>
      </c>
    </row>
    <row r="18" spans="1:15" ht="22.5" customHeight="1" x14ac:dyDescent="0.2">
      <c r="A18" s="117"/>
      <c r="B18" s="119"/>
      <c r="C18" s="116" t="s">
        <v>7</v>
      </c>
      <c r="D18" s="116"/>
      <c r="E18" s="45"/>
      <c r="F18" s="36" t="s">
        <v>74</v>
      </c>
    </row>
    <row r="19" spans="1:15" ht="22.5" customHeight="1" x14ac:dyDescent="0.2">
      <c r="A19" s="117" t="s">
        <v>76</v>
      </c>
      <c r="B19" s="118" t="s">
        <v>77</v>
      </c>
      <c r="C19" s="118"/>
      <c r="D19" s="118"/>
      <c r="E19" s="45"/>
      <c r="F19" s="36" t="s">
        <v>74</v>
      </c>
    </row>
    <row r="20" spans="1:15" ht="22.5" customHeight="1" x14ac:dyDescent="0.2">
      <c r="A20" s="117"/>
      <c r="B20" s="119" t="s">
        <v>75</v>
      </c>
      <c r="C20" s="120" t="s">
        <v>67</v>
      </c>
      <c r="D20" s="120"/>
      <c r="E20" s="45"/>
      <c r="F20" s="36" t="s">
        <v>74</v>
      </c>
    </row>
    <row r="21" spans="1:15" ht="22.5" customHeight="1" x14ac:dyDescent="0.2">
      <c r="A21" s="117"/>
      <c r="B21" s="119"/>
      <c r="C21" s="116" t="s">
        <v>6</v>
      </c>
      <c r="D21" s="116"/>
      <c r="E21" s="45"/>
      <c r="F21" s="36" t="s">
        <v>74</v>
      </c>
    </row>
    <row r="22" spans="1:15" ht="22.5" customHeight="1" x14ac:dyDescent="0.2">
      <c r="A22" s="117"/>
      <c r="B22" s="119"/>
      <c r="C22" s="116" t="s">
        <v>7</v>
      </c>
      <c r="D22" s="116"/>
      <c r="E22" s="45"/>
      <c r="F22" s="36" t="s">
        <v>74</v>
      </c>
    </row>
    <row r="23" spans="1:15" ht="22.5" customHeight="1" x14ac:dyDescent="0.2">
      <c r="A23" s="117" t="s">
        <v>78</v>
      </c>
      <c r="B23" s="119" t="s">
        <v>79</v>
      </c>
      <c r="C23" s="119"/>
      <c r="D23" s="119"/>
      <c r="E23" s="45"/>
      <c r="F23" s="36" t="s">
        <v>74</v>
      </c>
    </row>
    <row r="24" spans="1:15" ht="22.5" customHeight="1" x14ac:dyDescent="0.2">
      <c r="A24" s="117"/>
      <c r="B24" s="119" t="s">
        <v>75</v>
      </c>
      <c r="C24" s="116" t="s">
        <v>44</v>
      </c>
      <c r="D24" s="116"/>
      <c r="E24" s="45"/>
      <c r="F24" s="36" t="s">
        <v>74</v>
      </c>
    </row>
    <row r="25" spans="1:15" ht="22.5" customHeight="1" x14ac:dyDescent="0.2">
      <c r="A25" s="117"/>
      <c r="B25" s="119"/>
      <c r="C25" s="116" t="s">
        <v>45</v>
      </c>
      <c r="D25" s="116"/>
      <c r="E25" s="45"/>
      <c r="F25" s="36" t="s">
        <v>74</v>
      </c>
    </row>
    <row r="26" spans="1:15" ht="22.5" customHeight="1" x14ac:dyDescent="0.2">
      <c r="A26" s="53" t="s">
        <v>86</v>
      </c>
      <c r="B26" s="49"/>
      <c r="C26" s="50"/>
      <c r="D26" s="50"/>
      <c r="E26" s="52"/>
      <c r="F26" s="51"/>
    </row>
    <row r="27" spans="1:15" ht="22.5" customHeight="1" x14ac:dyDescent="0.2">
      <c r="A27" s="37"/>
      <c r="B27" s="122"/>
      <c r="C27" s="122"/>
      <c r="D27" s="34"/>
      <c r="E27" s="38"/>
      <c r="F27" s="39"/>
    </row>
    <row r="28" spans="1:15" ht="22.5" customHeight="1" x14ac:dyDescent="0.2">
      <c r="A28" s="116" t="s">
        <v>30</v>
      </c>
      <c r="B28" s="116"/>
      <c r="C28" s="116"/>
      <c r="D28" s="116"/>
      <c r="E28" s="40">
        <f>従量電灯A!I29</f>
        <v>0</v>
      </c>
      <c r="F28" s="36" t="s">
        <v>74</v>
      </c>
      <c r="L28" s="113"/>
      <c r="M28" s="114"/>
      <c r="N28" s="114"/>
      <c r="O28" s="115"/>
    </row>
    <row r="29" spans="1:15" ht="22.5" customHeight="1" x14ac:dyDescent="0.2">
      <c r="A29" s="116" t="s">
        <v>31</v>
      </c>
      <c r="B29" s="116"/>
      <c r="C29" s="116"/>
      <c r="D29" s="116"/>
      <c r="E29" s="40">
        <f>従量電灯B!I29</f>
        <v>0</v>
      </c>
      <c r="F29" s="36" t="s">
        <v>74</v>
      </c>
    </row>
    <row r="30" spans="1:15" ht="22.5" customHeight="1" x14ac:dyDescent="0.2">
      <c r="A30" s="116" t="s">
        <v>32</v>
      </c>
      <c r="B30" s="116"/>
      <c r="C30" s="116"/>
      <c r="D30" s="116"/>
      <c r="E30" s="40">
        <f>低圧電力!I29</f>
        <v>0</v>
      </c>
      <c r="F30" s="36" t="s">
        <v>74</v>
      </c>
    </row>
    <row r="31" spans="1:15" ht="22.5" customHeight="1" x14ac:dyDescent="0.2">
      <c r="A31" s="121" t="s">
        <v>43</v>
      </c>
      <c r="B31" s="121"/>
      <c r="C31" s="121"/>
      <c r="D31" s="121"/>
      <c r="E31" s="121"/>
      <c r="F31" s="121"/>
    </row>
    <row r="32" spans="1:15" ht="22.5" customHeight="1" x14ac:dyDescent="0.2">
      <c r="A32" s="2"/>
      <c r="B32" s="1"/>
      <c r="C32" s="1"/>
    </row>
    <row r="33" spans="1:6" ht="22.5" customHeight="1" x14ac:dyDescent="0.2">
      <c r="A33" s="116" t="s">
        <v>0</v>
      </c>
      <c r="B33" s="116"/>
      <c r="C33" s="116"/>
      <c r="D33" s="116"/>
      <c r="E33" s="40">
        <f>SUM(E28:E30)</f>
        <v>0</v>
      </c>
      <c r="F33" s="36" t="s">
        <v>74</v>
      </c>
    </row>
    <row r="34" spans="1:6" ht="22.5" customHeight="1" x14ac:dyDescent="0.2">
      <c r="A34" s="112" t="s">
        <v>39</v>
      </c>
      <c r="B34" s="112"/>
      <c r="C34" s="112"/>
      <c r="D34" s="112"/>
      <c r="E34" s="112"/>
      <c r="F34" s="112"/>
    </row>
    <row r="35" spans="1:6" ht="22.5" customHeight="1" x14ac:dyDescent="0.2">
      <c r="A35" s="112" t="s">
        <v>85</v>
      </c>
      <c r="B35" s="112"/>
      <c r="C35" s="112"/>
      <c r="D35" s="112"/>
      <c r="E35" s="112"/>
      <c r="F35" s="112"/>
    </row>
    <row r="36" spans="1:6" ht="22.5" customHeight="1" x14ac:dyDescent="0.2">
      <c r="A36" s="55"/>
      <c r="B36" s="55"/>
      <c r="C36" s="55"/>
      <c r="D36" s="55"/>
      <c r="E36" s="107"/>
      <c r="F36" s="107"/>
    </row>
    <row r="37" spans="1:6" ht="58.2" customHeight="1" x14ac:dyDescent="0.2">
      <c r="A37" s="59" t="s">
        <v>103</v>
      </c>
      <c r="B37" s="58"/>
      <c r="C37" s="58"/>
      <c r="D37" s="58"/>
    </row>
    <row r="38" spans="1:6" x14ac:dyDescent="0.2">
      <c r="B38" s="59" t="s">
        <v>104</v>
      </c>
    </row>
  </sheetData>
  <protectedRanges>
    <protectedRange sqref="F10 C8:D10 E8:E9" name="範囲2_1_1"/>
  </protectedRanges>
  <mergeCells count="35">
    <mergeCell ref="D3:F3"/>
    <mergeCell ref="A4:F4"/>
    <mergeCell ref="B14:D14"/>
    <mergeCell ref="E14:F14"/>
    <mergeCell ref="A15:A18"/>
    <mergeCell ref="B15:D15"/>
    <mergeCell ref="B16:B18"/>
    <mergeCell ref="C16:D16"/>
    <mergeCell ref="C17:D17"/>
    <mergeCell ref="C8:D8"/>
    <mergeCell ref="C9:D9"/>
    <mergeCell ref="C10:D10"/>
    <mergeCell ref="A6:B6"/>
    <mergeCell ref="C18:D18"/>
    <mergeCell ref="C24:D24"/>
    <mergeCell ref="C25:D25"/>
    <mergeCell ref="B27:C27"/>
    <mergeCell ref="C21:D21"/>
    <mergeCell ref="C22:D22"/>
    <mergeCell ref="H1:Q3"/>
    <mergeCell ref="A35:F35"/>
    <mergeCell ref="L28:O28"/>
    <mergeCell ref="A33:D33"/>
    <mergeCell ref="A29:D29"/>
    <mergeCell ref="A30:D30"/>
    <mergeCell ref="A19:A22"/>
    <mergeCell ref="B19:D19"/>
    <mergeCell ref="B20:B22"/>
    <mergeCell ref="C20:D20"/>
    <mergeCell ref="A34:F34"/>
    <mergeCell ref="A31:F31"/>
    <mergeCell ref="A28:D28"/>
    <mergeCell ref="A23:A25"/>
    <mergeCell ref="B23:D23"/>
    <mergeCell ref="B24:B25"/>
  </mergeCells>
  <phoneticPr fontId="2"/>
  <printOptions horizontalCentered="1"/>
  <pageMargins left="0.7" right="0.7" top="0.75" bottom="0.75" header="0.3" footer="0.3"/>
  <pageSetup paperSize="9" orientation="portrait" verticalDpi="0" r:id="rId1"/>
  <rowBreaks count="1" manualBreakCount="1">
    <brk id="38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T36"/>
  <sheetViews>
    <sheetView view="pageBreakPreview" topLeftCell="B1" zoomScaleNormal="100" zoomScaleSheetLayoutView="100" workbookViewId="0">
      <selection activeCell="C34" sqref="C34:R42"/>
    </sheetView>
  </sheetViews>
  <sheetFormatPr defaultRowHeight="13.2" x14ac:dyDescent="0.2"/>
  <cols>
    <col min="1" max="1" width="6.88671875" style="91" customWidth="1"/>
    <col min="2" max="2" width="10.21875" style="60" customWidth="1"/>
    <col min="3" max="3" width="7.21875" style="60" bestFit="1" customWidth="1"/>
    <col min="4" max="5" width="11" style="61" customWidth="1"/>
    <col min="6" max="6" width="11.109375" style="61" customWidth="1"/>
    <col min="7" max="7" width="9.21875" style="61" hidden="1" customWidth="1"/>
    <col min="8" max="9" width="15.5546875" style="62" customWidth="1"/>
    <col min="10" max="10" width="20.77734375" style="62" bestFit="1" customWidth="1"/>
    <col min="11" max="11" width="10.44140625" style="60" customWidth="1"/>
    <col min="12" max="12" width="4.6640625" style="62" customWidth="1"/>
    <col min="13" max="13" width="8" style="61" customWidth="1"/>
    <col min="14" max="15" width="12.21875" style="78" bestFit="1" customWidth="1"/>
    <col min="16" max="16384" width="8.88671875" style="78"/>
  </cols>
  <sheetData>
    <row r="1" spans="1:20" s="61" customFormat="1" ht="20.55" customHeight="1" x14ac:dyDescent="0.25">
      <c r="A1" s="29" t="s">
        <v>42</v>
      </c>
      <c r="B1" s="60"/>
      <c r="C1" s="60"/>
      <c r="H1" s="62"/>
      <c r="I1" s="62"/>
      <c r="J1" s="62"/>
      <c r="K1" s="60"/>
      <c r="L1" s="62"/>
      <c r="N1" s="61" t="s">
        <v>59</v>
      </c>
      <c r="O1" s="61" t="s">
        <v>60</v>
      </c>
      <c r="P1" s="61" t="s">
        <v>61</v>
      </c>
    </row>
    <row r="2" spans="1:20" s="63" customFormat="1" ht="16.05" customHeight="1" x14ac:dyDescent="0.2">
      <c r="M2" s="61" t="s">
        <v>47</v>
      </c>
      <c r="N2" s="64">
        <v>5195</v>
      </c>
      <c r="O2" s="64">
        <v>6497</v>
      </c>
      <c r="P2" s="64">
        <v>133719</v>
      </c>
      <c r="Q2" s="60"/>
      <c r="R2" s="60"/>
      <c r="S2" s="60"/>
      <c r="T2" s="108"/>
    </row>
    <row r="3" spans="1:20" s="63" customFormat="1" ht="17.100000000000001" customHeight="1" x14ac:dyDescent="0.2">
      <c r="A3" s="28" t="s">
        <v>35</v>
      </c>
      <c r="B3" s="28" t="str">
        <f>入札書!B12</f>
        <v>豊中市市有施設等で使用する電力調達（低圧）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61" t="s">
        <v>48</v>
      </c>
      <c r="N3" s="64">
        <v>5225</v>
      </c>
      <c r="O3" s="64">
        <v>6706</v>
      </c>
      <c r="P3" s="64">
        <v>148442</v>
      </c>
      <c r="Q3" s="61"/>
      <c r="R3" s="61"/>
      <c r="S3" s="61"/>
      <c r="T3" s="108"/>
    </row>
    <row r="4" spans="1:20" s="63" customFormat="1" ht="16.05" customHeight="1" x14ac:dyDescent="0.2">
      <c r="A4" s="30"/>
      <c r="B4" s="5"/>
      <c r="C4" s="4"/>
      <c r="D4" s="65"/>
      <c r="E4" s="5"/>
      <c r="F4" s="5"/>
      <c r="G4" s="65"/>
      <c r="H4" s="5"/>
      <c r="I4" s="23"/>
      <c r="J4" s="23"/>
      <c r="K4" s="5"/>
      <c r="L4" s="5"/>
      <c r="M4" s="61" t="s">
        <v>49</v>
      </c>
      <c r="N4" s="64">
        <v>5268</v>
      </c>
      <c r="O4" s="64">
        <v>6708</v>
      </c>
      <c r="P4" s="64">
        <v>135956</v>
      </c>
      <c r="Q4" s="61"/>
      <c r="R4" s="61"/>
      <c r="S4" s="61"/>
      <c r="T4" s="108"/>
    </row>
    <row r="5" spans="1:20" s="63" customFormat="1" ht="10.5" customHeight="1" x14ac:dyDescent="0.2">
      <c r="A5" s="30"/>
      <c r="B5" s="5"/>
      <c r="C5" s="4"/>
      <c r="D5" s="65"/>
      <c r="E5" s="5"/>
      <c r="F5" s="5"/>
      <c r="G5" s="65"/>
      <c r="H5" s="5"/>
      <c r="I5" s="23"/>
      <c r="J5" s="23"/>
      <c r="K5" s="5"/>
      <c r="L5" s="5"/>
      <c r="M5" s="61" t="s">
        <v>50</v>
      </c>
      <c r="N5" s="64">
        <v>5369</v>
      </c>
      <c r="O5" s="64">
        <v>6740</v>
      </c>
      <c r="P5" s="64">
        <v>169262</v>
      </c>
      <c r="Q5" s="61"/>
      <c r="R5" s="61"/>
      <c r="S5" s="61"/>
      <c r="T5" s="108"/>
    </row>
    <row r="6" spans="1:20" s="63" customFormat="1" ht="20.100000000000001" customHeight="1" thickBot="1" x14ac:dyDescent="0.25">
      <c r="A6" s="65"/>
      <c r="B6" s="5"/>
      <c r="C6" s="139" t="s">
        <v>1</v>
      </c>
      <c r="D6" s="139"/>
      <c r="E6" s="139"/>
      <c r="F6" s="139"/>
      <c r="G6" s="6" t="s">
        <v>105</v>
      </c>
      <c r="H6" s="139" t="s">
        <v>87</v>
      </c>
      <c r="I6" s="139"/>
      <c r="J6" s="7"/>
      <c r="K6" s="65"/>
      <c r="L6" s="5"/>
      <c r="M6" s="61" t="s">
        <v>51</v>
      </c>
      <c r="N6" s="54">
        <v>5486</v>
      </c>
      <c r="O6" s="66">
        <v>7175</v>
      </c>
      <c r="P6" s="66">
        <v>201176</v>
      </c>
      <c r="Q6" s="61"/>
      <c r="R6" s="61"/>
      <c r="S6" s="61"/>
      <c r="T6" s="108"/>
    </row>
    <row r="7" spans="1:20" s="63" customFormat="1" ht="20.100000000000001" customHeight="1" thickBot="1" x14ac:dyDescent="0.25">
      <c r="A7" s="67"/>
      <c r="B7" s="5"/>
      <c r="C7" s="144" t="s">
        <v>37</v>
      </c>
      <c r="D7" s="145"/>
      <c r="E7" s="145"/>
      <c r="F7" s="146"/>
      <c r="G7" s="8"/>
      <c r="H7" s="9">
        <f>入札書!E15</f>
        <v>0</v>
      </c>
      <c r="I7" s="10" t="s">
        <v>2</v>
      </c>
      <c r="J7" s="5"/>
      <c r="K7" s="5"/>
      <c r="L7" s="65"/>
      <c r="M7" s="61" t="s">
        <v>52</v>
      </c>
      <c r="N7" s="66">
        <v>5432</v>
      </c>
      <c r="O7" s="66">
        <v>7022</v>
      </c>
      <c r="P7" s="66">
        <v>199009</v>
      </c>
      <c r="Q7" s="62"/>
      <c r="R7" s="62"/>
      <c r="S7" s="62"/>
      <c r="T7" s="108"/>
    </row>
    <row r="8" spans="1:20" s="63" customFormat="1" ht="20.100000000000001" customHeight="1" thickBot="1" x14ac:dyDescent="0.25">
      <c r="A8" s="67"/>
      <c r="B8" s="5"/>
      <c r="C8" s="140" t="s">
        <v>3</v>
      </c>
      <c r="D8" s="141" t="s">
        <v>4</v>
      </c>
      <c r="E8" s="141"/>
      <c r="F8" s="141"/>
      <c r="G8" s="11"/>
      <c r="H8" s="12">
        <f>入札書!E16</f>
        <v>0</v>
      </c>
      <c r="I8" s="13" t="s">
        <v>5</v>
      </c>
      <c r="J8" s="5"/>
      <c r="K8" s="5"/>
      <c r="L8" s="65"/>
      <c r="M8" s="61" t="s">
        <v>53</v>
      </c>
      <c r="N8" s="66">
        <v>5442</v>
      </c>
      <c r="O8" s="66">
        <v>6907</v>
      </c>
      <c r="P8" s="66">
        <v>163525</v>
      </c>
      <c r="Q8" s="62"/>
      <c r="R8" s="62"/>
      <c r="S8" s="62"/>
      <c r="T8" s="108"/>
    </row>
    <row r="9" spans="1:20" s="63" customFormat="1" ht="20.100000000000001" customHeight="1" thickBot="1" x14ac:dyDescent="0.25">
      <c r="A9" s="67"/>
      <c r="B9" s="5"/>
      <c r="C9" s="140"/>
      <c r="D9" s="142" t="s">
        <v>6</v>
      </c>
      <c r="E9" s="142"/>
      <c r="F9" s="142"/>
      <c r="G9" s="14"/>
      <c r="H9" s="15">
        <f>入札書!E17</f>
        <v>0</v>
      </c>
      <c r="I9" s="16" t="s">
        <v>5</v>
      </c>
      <c r="J9" s="5"/>
      <c r="K9" s="5"/>
      <c r="L9" s="65"/>
      <c r="M9" s="61" t="s">
        <v>54</v>
      </c>
      <c r="N9" s="68">
        <v>5409</v>
      </c>
      <c r="O9" s="68">
        <v>6758</v>
      </c>
      <c r="P9" s="68">
        <v>137038</v>
      </c>
      <c r="Q9" s="62"/>
      <c r="R9" s="62"/>
      <c r="S9" s="62"/>
      <c r="T9" s="108"/>
    </row>
    <row r="10" spans="1:20" s="63" customFormat="1" ht="20.100000000000001" customHeight="1" thickBot="1" x14ac:dyDescent="0.25">
      <c r="A10" s="67"/>
      <c r="B10" s="5"/>
      <c r="C10" s="140"/>
      <c r="D10" s="143" t="s">
        <v>7</v>
      </c>
      <c r="E10" s="143"/>
      <c r="F10" s="143"/>
      <c r="G10" s="69"/>
      <c r="H10" s="70">
        <f>入札書!E18</f>
        <v>0</v>
      </c>
      <c r="I10" s="17" t="s">
        <v>5</v>
      </c>
      <c r="J10" s="5"/>
      <c r="K10" s="5"/>
      <c r="L10" s="65"/>
      <c r="M10" s="61" t="s">
        <v>55</v>
      </c>
      <c r="N10" s="66">
        <v>5344</v>
      </c>
      <c r="O10" s="66">
        <v>6733</v>
      </c>
      <c r="P10" s="66">
        <v>113356</v>
      </c>
      <c r="Q10" s="60"/>
      <c r="R10" s="60"/>
      <c r="S10" s="60"/>
      <c r="T10" s="108"/>
    </row>
    <row r="11" spans="1:20" s="63" customFormat="1" ht="15" customHeight="1" x14ac:dyDescent="0.2">
      <c r="A11" s="67"/>
      <c r="B11" s="5"/>
      <c r="C11" s="65"/>
      <c r="D11" s="71"/>
      <c r="E11" s="72"/>
      <c r="F11" s="73"/>
      <c r="H11" s="5"/>
      <c r="I11" s="23"/>
      <c r="J11" s="23"/>
      <c r="K11" s="5"/>
      <c r="L11" s="5"/>
      <c r="M11" s="61" t="s">
        <v>56</v>
      </c>
      <c r="N11" s="64">
        <v>5709</v>
      </c>
      <c r="O11" s="64">
        <v>7176</v>
      </c>
      <c r="P11" s="64">
        <v>176012</v>
      </c>
      <c r="Q11" s="62"/>
      <c r="R11" s="62"/>
      <c r="S11" s="62"/>
      <c r="T11" s="108"/>
    </row>
    <row r="12" spans="1:20" s="61" customFormat="1" ht="18" customHeight="1" x14ac:dyDescent="0.2">
      <c r="A12" s="74"/>
      <c r="B12" s="18" t="s">
        <v>8</v>
      </c>
      <c r="C12" s="18" t="s">
        <v>9</v>
      </c>
      <c r="D12" s="18" t="s">
        <v>10</v>
      </c>
      <c r="E12" s="18" t="s">
        <v>11</v>
      </c>
      <c r="F12" s="18" t="s">
        <v>12</v>
      </c>
      <c r="G12" s="75" t="s">
        <v>13</v>
      </c>
      <c r="H12" s="134" t="s">
        <v>14</v>
      </c>
      <c r="I12" s="132" t="s">
        <v>106</v>
      </c>
      <c r="J12" s="133" t="s">
        <v>90</v>
      </c>
      <c r="K12" s="76"/>
      <c r="M12" s="61" t="s">
        <v>57</v>
      </c>
      <c r="N12" s="77">
        <v>5165</v>
      </c>
      <c r="O12" s="77">
        <v>6915</v>
      </c>
      <c r="P12" s="77">
        <v>151681</v>
      </c>
      <c r="T12" s="108"/>
    </row>
    <row r="13" spans="1:20" s="61" customFormat="1" ht="18" customHeight="1" x14ac:dyDescent="0.2">
      <c r="A13" s="79"/>
      <c r="B13" s="19" t="s">
        <v>15</v>
      </c>
      <c r="C13" s="19" t="s">
        <v>16</v>
      </c>
      <c r="D13" s="19" t="s">
        <v>17</v>
      </c>
      <c r="E13" s="19" t="s">
        <v>17</v>
      </c>
      <c r="F13" s="19" t="s">
        <v>17</v>
      </c>
      <c r="G13" s="80"/>
      <c r="H13" s="135"/>
      <c r="I13" s="132"/>
      <c r="J13" s="133"/>
      <c r="K13" s="76"/>
      <c r="M13" s="61" t="s">
        <v>58</v>
      </c>
      <c r="N13" s="77">
        <v>5287</v>
      </c>
      <c r="O13" s="77">
        <v>6794</v>
      </c>
      <c r="P13" s="77">
        <v>147410</v>
      </c>
      <c r="Q13" s="78"/>
      <c r="R13" s="78"/>
      <c r="S13" s="78"/>
      <c r="T13" s="108"/>
    </row>
    <row r="14" spans="1:20" s="61" customFormat="1" ht="13.5" customHeight="1" x14ac:dyDescent="0.2">
      <c r="A14" s="20" t="s">
        <v>91</v>
      </c>
      <c r="B14" s="56">
        <v>66</v>
      </c>
      <c r="C14" s="81"/>
      <c r="D14" s="21">
        <f>N2</f>
        <v>5195</v>
      </c>
      <c r="E14" s="82">
        <f>O2</f>
        <v>6497</v>
      </c>
      <c r="F14" s="83">
        <f>P2</f>
        <v>133719</v>
      </c>
      <c r="G14" s="21">
        <f>[1]アンケート_低圧!$G$262</f>
        <v>3008</v>
      </c>
      <c r="H14" s="84">
        <f>ROUNDDOWN($H$7*B14,2)</f>
        <v>0</v>
      </c>
      <c r="I14" s="84">
        <f t="shared" ref="I14:I25" si="0">ROUNDDOWN(D14*$H$8+E14*$H$9+F14*$H$10,2)</f>
        <v>0</v>
      </c>
      <c r="J14" s="57">
        <f t="shared" ref="J14:J25" si="1">ROUNDDOWN(H14+I14,0)</f>
        <v>0</v>
      </c>
      <c r="K14" s="76"/>
    </row>
    <row r="15" spans="1:20" s="61" customFormat="1" ht="13.5" customHeight="1" x14ac:dyDescent="0.2">
      <c r="A15" s="20" t="s">
        <v>92</v>
      </c>
      <c r="B15" s="56">
        <v>66</v>
      </c>
      <c r="C15" s="85"/>
      <c r="D15" s="21">
        <f t="shared" ref="D15:D25" si="2">N3</f>
        <v>5225</v>
      </c>
      <c r="E15" s="82">
        <f t="shared" ref="E15:E25" si="3">O3</f>
        <v>6706</v>
      </c>
      <c r="F15" s="83">
        <f t="shared" ref="F15:F25" si="4">P3</f>
        <v>148442</v>
      </c>
      <c r="G15" s="31">
        <v>18965</v>
      </c>
      <c r="H15" s="84">
        <f t="shared" ref="H15:H24" si="5">ROUNDDOWN($H$7*B15,2)</f>
        <v>0</v>
      </c>
      <c r="I15" s="84">
        <f t="shared" si="0"/>
        <v>0</v>
      </c>
      <c r="J15" s="57">
        <f t="shared" si="1"/>
        <v>0</v>
      </c>
      <c r="K15" s="76"/>
    </row>
    <row r="16" spans="1:20" s="61" customFormat="1" ht="13.5" customHeight="1" x14ac:dyDescent="0.2">
      <c r="A16" s="20" t="s">
        <v>93</v>
      </c>
      <c r="B16" s="56">
        <v>66</v>
      </c>
      <c r="C16" s="85"/>
      <c r="D16" s="21">
        <f t="shared" si="2"/>
        <v>5268</v>
      </c>
      <c r="E16" s="82">
        <f t="shared" si="3"/>
        <v>6708</v>
      </c>
      <c r="F16" s="83">
        <f t="shared" si="4"/>
        <v>135956</v>
      </c>
      <c r="G16" s="31">
        <v>1307</v>
      </c>
      <c r="H16" s="84">
        <f t="shared" si="5"/>
        <v>0</v>
      </c>
      <c r="I16" s="84">
        <f t="shared" si="0"/>
        <v>0</v>
      </c>
      <c r="J16" s="57">
        <f t="shared" si="1"/>
        <v>0</v>
      </c>
      <c r="K16" s="76"/>
    </row>
    <row r="17" spans="1:18" s="61" customFormat="1" ht="13.5" customHeight="1" x14ac:dyDescent="0.2">
      <c r="A17" s="20" t="s">
        <v>94</v>
      </c>
      <c r="B17" s="56">
        <v>66</v>
      </c>
      <c r="C17" s="85"/>
      <c r="D17" s="21">
        <f t="shared" si="2"/>
        <v>5369</v>
      </c>
      <c r="E17" s="82">
        <f t="shared" si="3"/>
        <v>6740</v>
      </c>
      <c r="F17" s="83">
        <f t="shared" si="4"/>
        <v>169262</v>
      </c>
      <c r="G17" s="31"/>
      <c r="H17" s="84">
        <f t="shared" si="5"/>
        <v>0</v>
      </c>
      <c r="I17" s="84">
        <f t="shared" si="0"/>
        <v>0</v>
      </c>
      <c r="J17" s="57">
        <f t="shared" si="1"/>
        <v>0</v>
      </c>
      <c r="K17" s="76"/>
    </row>
    <row r="18" spans="1:18" s="61" customFormat="1" ht="13.5" customHeight="1" x14ac:dyDescent="0.2">
      <c r="A18" s="20" t="s">
        <v>95</v>
      </c>
      <c r="B18" s="56">
        <v>66</v>
      </c>
      <c r="C18" s="85"/>
      <c r="D18" s="21">
        <f t="shared" si="2"/>
        <v>5486</v>
      </c>
      <c r="E18" s="82">
        <f t="shared" si="3"/>
        <v>7175</v>
      </c>
      <c r="F18" s="83">
        <f t="shared" si="4"/>
        <v>201176</v>
      </c>
      <c r="G18" s="31">
        <v>1256</v>
      </c>
      <c r="H18" s="84">
        <f t="shared" si="5"/>
        <v>0</v>
      </c>
      <c r="I18" s="84">
        <f>ROUNDDOWN(D18*$H$8+E18*$H$9+F18*$H$10,2)</f>
        <v>0</v>
      </c>
      <c r="J18" s="57">
        <f t="shared" si="1"/>
        <v>0</v>
      </c>
      <c r="K18" s="76"/>
    </row>
    <row r="19" spans="1:18" s="61" customFormat="1" ht="13.5" customHeight="1" x14ac:dyDescent="0.2">
      <c r="A19" s="20" t="s">
        <v>96</v>
      </c>
      <c r="B19" s="56">
        <v>66</v>
      </c>
      <c r="C19" s="85"/>
      <c r="D19" s="21">
        <f t="shared" si="2"/>
        <v>5432</v>
      </c>
      <c r="E19" s="82">
        <f t="shared" si="3"/>
        <v>7022</v>
      </c>
      <c r="F19" s="83">
        <f t="shared" si="4"/>
        <v>199009</v>
      </c>
      <c r="G19" s="31">
        <v>1275</v>
      </c>
      <c r="H19" s="84">
        <f t="shared" si="5"/>
        <v>0</v>
      </c>
      <c r="I19" s="84">
        <f t="shared" si="0"/>
        <v>0</v>
      </c>
      <c r="J19" s="57">
        <f t="shared" si="1"/>
        <v>0</v>
      </c>
      <c r="K19" s="76"/>
      <c r="P19" s="60"/>
      <c r="Q19" s="60"/>
      <c r="R19" s="60"/>
    </row>
    <row r="20" spans="1:18" s="61" customFormat="1" ht="13.5" customHeight="1" x14ac:dyDescent="0.2">
      <c r="A20" s="20" t="s">
        <v>97</v>
      </c>
      <c r="B20" s="56">
        <v>66</v>
      </c>
      <c r="C20" s="85"/>
      <c r="D20" s="21">
        <f t="shared" si="2"/>
        <v>5442</v>
      </c>
      <c r="E20" s="82">
        <f t="shared" si="3"/>
        <v>6907</v>
      </c>
      <c r="F20" s="83">
        <f t="shared" si="4"/>
        <v>163525</v>
      </c>
      <c r="G20" s="31">
        <v>1307</v>
      </c>
      <c r="H20" s="84">
        <f t="shared" si="5"/>
        <v>0</v>
      </c>
      <c r="I20" s="84">
        <f t="shared" si="0"/>
        <v>0</v>
      </c>
      <c r="J20" s="57">
        <f t="shared" si="1"/>
        <v>0</v>
      </c>
      <c r="K20" s="76"/>
    </row>
    <row r="21" spans="1:18" s="61" customFormat="1" ht="13.5" customHeight="1" x14ac:dyDescent="0.2">
      <c r="A21" s="20" t="s">
        <v>98</v>
      </c>
      <c r="B21" s="56">
        <v>66</v>
      </c>
      <c r="C21" s="85"/>
      <c r="D21" s="21">
        <f t="shared" si="2"/>
        <v>5409</v>
      </c>
      <c r="E21" s="82">
        <f t="shared" si="3"/>
        <v>6758</v>
      </c>
      <c r="F21" s="83">
        <f t="shared" si="4"/>
        <v>137038</v>
      </c>
      <c r="G21" s="31"/>
      <c r="H21" s="84">
        <f t="shared" si="5"/>
        <v>0</v>
      </c>
      <c r="I21" s="84">
        <f t="shared" si="0"/>
        <v>0</v>
      </c>
      <c r="J21" s="57">
        <f t="shared" si="1"/>
        <v>0</v>
      </c>
      <c r="K21" s="76"/>
    </row>
    <row r="22" spans="1:18" s="61" customFormat="1" ht="13.5" customHeight="1" x14ac:dyDescent="0.2">
      <c r="A22" s="20" t="s">
        <v>99</v>
      </c>
      <c r="B22" s="56">
        <v>66</v>
      </c>
      <c r="C22" s="85"/>
      <c r="D22" s="21">
        <f t="shared" si="2"/>
        <v>5344</v>
      </c>
      <c r="E22" s="82">
        <f t="shared" si="3"/>
        <v>6733</v>
      </c>
      <c r="F22" s="83">
        <f t="shared" si="4"/>
        <v>113356</v>
      </c>
      <c r="G22" s="31"/>
      <c r="H22" s="84">
        <f t="shared" si="5"/>
        <v>0</v>
      </c>
      <c r="I22" s="84">
        <f t="shared" si="0"/>
        <v>0</v>
      </c>
      <c r="J22" s="57">
        <f t="shared" si="1"/>
        <v>0</v>
      </c>
      <c r="K22" s="76"/>
    </row>
    <row r="23" spans="1:18" s="61" customFormat="1" ht="13.5" customHeight="1" x14ac:dyDescent="0.2">
      <c r="A23" s="20" t="s">
        <v>100</v>
      </c>
      <c r="B23" s="56">
        <v>66</v>
      </c>
      <c r="C23" s="85"/>
      <c r="D23" s="21">
        <f t="shared" si="2"/>
        <v>5709</v>
      </c>
      <c r="E23" s="82">
        <f t="shared" si="3"/>
        <v>7176</v>
      </c>
      <c r="F23" s="83">
        <f t="shared" si="4"/>
        <v>176012</v>
      </c>
      <c r="G23" s="31"/>
      <c r="H23" s="84">
        <f t="shared" si="5"/>
        <v>0</v>
      </c>
      <c r="I23" s="84">
        <f t="shared" si="0"/>
        <v>0</v>
      </c>
      <c r="J23" s="57">
        <f t="shared" si="1"/>
        <v>0</v>
      </c>
      <c r="K23" s="76"/>
    </row>
    <row r="24" spans="1:18" s="61" customFormat="1" ht="13.5" customHeight="1" x14ac:dyDescent="0.2">
      <c r="A24" s="20" t="s">
        <v>101</v>
      </c>
      <c r="B24" s="56">
        <v>66</v>
      </c>
      <c r="C24" s="85"/>
      <c r="D24" s="21">
        <f t="shared" si="2"/>
        <v>5165</v>
      </c>
      <c r="E24" s="82">
        <f t="shared" si="3"/>
        <v>6915</v>
      </c>
      <c r="F24" s="83">
        <f t="shared" si="4"/>
        <v>151681</v>
      </c>
      <c r="G24" s="31"/>
      <c r="H24" s="84">
        <f t="shared" si="5"/>
        <v>0</v>
      </c>
      <c r="I24" s="84">
        <f t="shared" si="0"/>
        <v>0</v>
      </c>
      <c r="J24" s="57">
        <f t="shared" si="1"/>
        <v>0</v>
      </c>
      <c r="K24" s="76"/>
      <c r="P24" s="62"/>
      <c r="Q24" s="62"/>
      <c r="R24" s="62"/>
    </row>
    <row r="25" spans="1:18" s="61" customFormat="1" ht="13.5" customHeight="1" x14ac:dyDescent="0.2">
      <c r="A25" s="20" t="s">
        <v>102</v>
      </c>
      <c r="B25" s="56">
        <v>66</v>
      </c>
      <c r="C25" s="85"/>
      <c r="D25" s="21">
        <f t="shared" si="2"/>
        <v>5287</v>
      </c>
      <c r="E25" s="82">
        <f t="shared" si="3"/>
        <v>6794</v>
      </c>
      <c r="F25" s="83">
        <f t="shared" si="4"/>
        <v>147410</v>
      </c>
      <c r="G25" s="31"/>
      <c r="H25" s="84">
        <f>ROUNDDOWN($H$7*B25,2)</f>
        <v>0</v>
      </c>
      <c r="I25" s="84">
        <f t="shared" si="0"/>
        <v>0</v>
      </c>
      <c r="J25" s="57">
        <f t="shared" si="1"/>
        <v>0</v>
      </c>
      <c r="K25" s="76"/>
      <c r="P25" s="62"/>
      <c r="Q25" s="62"/>
      <c r="R25" s="62"/>
    </row>
    <row r="26" spans="1:18" s="60" customFormat="1" ht="13.5" customHeight="1" x14ac:dyDescent="0.2">
      <c r="A26" s="23"/>
      <c r="B26" s="86"/>
      <c r="C26" s="87" t="s">
        <v>19</v>
      </c>
      <c r="D26" s="57">
        <f>SUM(D14:D25)</f>
        <v>64331</v>
      </c>
      <c r="E26" s="57">
        <f>SUM(E14:E25)</f>
        <v>82131</v>
      </c>
      <c r="F26" s="57">
        <f>SUM(F14:F25)</f>
        <v>1876586</v>
      </c>
      <c r="G26" s="23" t="e">
        <v>#REF!</v>
      </c>
      <c r="H26" s="84">
        <f>SUM(H14:H25)</f>
        <v>0</v>
      </c>
      <c r="I26" s="84">
        <f>SUM(I14:I25)</f>
        <v>0</v>
      </c>
      <c r="J26" s="57">
        <f>SUM(J14:J25)</f>
        <v>0</v>
      </c>
      <c r="K26" s="86"/>
      <c r="P26" s="62"/>
      <c r="Q26" s="62"/>
      <c r="R26" s="62"/>
    </row>
    <row r="27" spans="1:18" s="61" customFormat="1" x14ac:dyDescent="0.2">
      <c r="A27" s="88"/>
      <c r="B27" s="86"/>
      <c r="C27" s="87" t="s">
        <v>36</v>
      </c>
      <c r="D27" s="136">
        <f>SUM(D26:F26)</f>
        <v>2023048</v>
      </c>
      <c r="E27" s="132"/>
      <c r="F27" s="132"/>
      <c r="G27" s="76"/>
      <c r="H27" s="89"/>
      <c r="I27" s="90"/>
      <c r="J27" s="90"/>
      <c r="K27" s="90"/>
      <c r="L27" s="90"/>
      <c r="M27" s="76"/>
      <c r="P27" s="60"/>
      <c r="Q27" s="60"/>
      <c r="R27" s="60"/>
    </row>
    <row r="28" spans="1:18" s="61" customFormat="1" ht="13.8" thickBot="1" x14ac:dyDescent="0.25">
      <c r="A28" s="67"/>
      <c r="B28" s="86"/>
      <c r="C28" s="86"/>
      <c r="D28" s="76"/>
      <c r="E28" s="76"/>
      <c r="F28" s="76"/>
      <c r="G28" s="76"/>
      <c r="H28" s="23"/>
      <c r="M28" s="76"/>
      <c r="P28" s="62"/>
      <c r="Q28" s="62"/>
      <c r="R28" s="62"/>
    </row>
    <row r="29" spans="1:18" s="61" customFormat="1" ht="33" customHeight="1" thickBot="1" x14ac:dyDescent="0.25">
      <c r="A29" s="67"/>
      <c r="B29" s="86"/>
      <c r="C29" s="86"/>
      <c r="D29" s="76"/>
      <c r="E29" s="129" t="s">
        <v>29</v>
      </c>
      <c r="F29" s="129"/>
      <c r="G29" s="129"/>
      <c r="H29" s="130"/>
      <c r="I29" s="137">
        <f>J26</f>
        <v>0</v>
      </c>
      <c r="J29" s="138"/>
      <c r="K29" s="76"/>
      <c r="M29" s="76"/>
    </row>
    <row r="30" spans="1:18" s="61" customFormat="1" ht="31.05" customHeight="1" x14ac:dyDescent="0.2">
      <c r="A30" s="67"/>
      <c r="B30" s="86"/>
      <c r="C30" s="86"/>
      <c r="D30" s="76"/>
      <c r="E30" s="131"/>
      <c r="F30" s="131"/>
      <c r="G30" s="131"/>
      <c r="H30" s="131"/>
      <c r="I30" s="131"/>
      <c r="J30" s="131"/>
      <c r="K30" s="76"/>
      <c r="L30" s="23"/>
      <c r="M30" s="76"/>
      <c r="P30" s="78"/>
      <c r="Q30" s="78"/>
      <c r="R30" s="78"/>
    </row>
    <row r="31" spans="1:18" s="61" customFormat="1" x14ac:dyDescent="0.2">
      <c r="A31" s="67"/>
      <c r="B31" s="86"/>
      <c r="C31" s="86"/>
      <c r="D31" s="76"/>
      <c r="E31" s="76"/>
      <c r="F31" s="76"/>
      <c r="G31" s="76"/>
      <c r="H31" s="23"/>
      <c r="I31" s="22"/>
      <c r="J31" s="23"/>
      <c r="K31" s="86"/>
      <c r="L31" s="23"/>
      <c r="M31" s="76"/>
    </row>
    <row r="34" spans="4:16" x14ac:dyDescent="0.2">
      <c r="D34" s="64"/>
      <c r="E34" s="64"/>
      <c r="F34" s="64"/>
      <c r="G34" s="64"/>
      <c r="H34" s="54"/>
      <c r="I34" s="66"/>
      <c r="J34" s="66"/>
      <c r="K34" s="68"/>
      <c r="L34" s="66"/>
      <c r="M34" s="64"/>
      <c r="N34" s="77"/>
      <c r="O34" s="77"/>
      <c r="P34" s="77"/>
    </row>
    <row r="35" spans="4:16" x14ac:dyDescent="0.2">
      <c r="D35" s="64"/>
      <c r="E35" s="64"/>
      <c r="F35" s="64"/>
      <c r="G35" s="64"/>
      <c r="H35" s="66"/>
      <c r="I35" s="66"/>
      <c r="J35" s="66"/>
      <c r="K35" s="68"/>
      <c r="L35" s="66"/>
      <c r="M35" s="64"/>
      <c r="N35" s="77"/>
      <c r="O35" s="77"/>
      <c r="P35" s="77"/>
    </row>
    <row r="36" spans="4:16" x14ac:dyDescent="0.2">
      <c r="D36" s="64"/>
      <c r="E36" s="64"/>
      <c r="F36" s="64"/>
      <c r="G36" s="64"/>
      <c r="H36" s="66"/>
      <c r="I36" s="66"/>
      <c r="J36" s="66"/>
      <c r="K36" s="68"/>
      <c r="L36" s="66"/>
      <c r="M36" s="64"/>
      <c r="N36" s="77"/>
      <c r="O36" s="77"/>
      <c r="P36" s="77"/>
    </row>
  </sheetData>
  <sheetProtection password="F6A1" sheet="1" objects="1" scenarios="1" selectLockedCells="1" selectUnlockedCells="1"/>
  <mergeCells count="14">
    <mergeCell ref="C6:F6"/>
    <mergeCell ref="H6:I6"/>
    <mergeCell ref="C8:C10"/>
    <mergeCell ref="D8:F8"/>
    <mergeCell ref="D9:F9"/>
    <mergeCell ref="D10:F10"/>
    <mergeCell ref="C7:F7"/>
    <mergeCell ref="E29:H29"/>
    <mergeCell ref="E30:J30"/>
    <mergeCell ref="I12:I13"/>
    <mergeCell ref="J12:J13"/>
    <mergeCell ref="H12:H13"/>
    <mergeCell ref="D27:F27"/>
    <mergeCell ref="I29:J29"/>
  </mergeCells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P31"/>
  <sheetViews>
    <sheetView view="pageBreakPreview" zoomScaleNormal="100" zoomScaleSheetLayoutView="100" workbookViewId="0">
      <selection activeCell="D33" sqref="D33:T46"/>
    </sheetView>
  </sheetViews>
  <sheetFormatPr defaultRowHeight="13.2" x14ac:dyDescent="0.2"/>
  <cols>
    <col min="1" max="1" width="6.88671875" style="91" customWidth="1"/>
    <col min="2" max="2" width="10.21875" style="60" customWidth="1"/>
    <col min="3" max="3" width="7.44140625" style="60" bestFit="1" customWidth="1"/>
    <col min="4" max="5" width="10.21875" style="61" customWidth="1"/>
    <col min="6" max="6" width="11.88671875" style="61" customWidth="1"/>
    <col min="7" max="7" width="13.5546875" style="61" hidden="1" customWidth="1"/>
    <col min="8" max="9" width="15.5546875" style="62" customWidth="1"/>
    <col min="10" max="10" width="20.6640625" style="62" bestFit="1" customWidth="1"/>
    <col min="11" max="11" width="12" style="60" customWidth="1"/>
    <col min="12" max="12" width="4.6640625" style="62" customWidth="1"/>
    <col min="13" max="13" width="8" style="78" customWidth="1"/>
    <col min="14" max="16384" width="8.88671875" style="78"/>
  </cols>
  <sheetData>
    <row r="1" spans="1:16" s="61" customFormat="1" ht="20.55" customHeight="1" x14ac:dyDescent="0.25">
      <c r="A1" s="29" t="s">
        <v>41</v>
      </c>
      <c r="B1" s="60"/>
      <c r="C1" s="60"/>
      <c r="H1" s="62"/>
      <c r="I1" s="62"/>
      <c r="J1" s="62"/>
      <c r="K1" s="60"/>
      <c r="L1" s="62"/>
      <c r="N1" s="61" t="s">
        <v>62</v>
      </c>
      <c r="O1" s="61" t="s">
        <v>63</v>
      </c>
      <c r="P1" s="61" t="s">
        <v>64</v>
      </c>
    </row>
    <row r="2" spans="1:16" s="61" customFormat="1" ht="16.05" customHeight="1" x14ac:dyDescent="0.25">
      <c r="A2" s="29"/>
      <c r="B2" s="60"/>
      <c r="C2" s="60"/>
      <c r="H2" s="62"/>
      <c r="I2" s="62"/>
      <c r="J2" s="62"/>
      <c r="K2" s="60"/>
      <c r="L2" s="62"/>
      <c r="M2" s="61" t="s">
        <v>47</v>
      </c>
      <c r="N2" s="61">
        <v>6809</v>
      </c>
      <c r="O2" s="61">
        <v>9362</v>
      </c>
      <c r="P2" s="61">
        <v>76610</v>
      </c>
    </row>
    <row r="3" spans="1:16" s="63" customFormat="1" ht="17.100000000000001" customHeight="1" x14ac:dyDescent="0.25">
      <c r="A3" s="28" t="s">
        <v>35</v>
      </c>
      <c r="B3" s="28" t="str">
        <f>入札書!B12</f>
        <v>豊中市市有施設等で使用する電力調達（低圧）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61" t="s">
        <v>48</v>
      </c>
      <c r="N3" s="61">
        <v>6923</v>
      </c>
      <c r="O3" s="61">
        <v>9523</v>
      </c>
      <c r="P3" s="61">
        <v>66441</v>
      </c>
    </row>
    <row r="4" spans="1:16" s="63" customFormat="1" ht="16.05" customHeight="1" x14ac:dyDescent="0.25">
      <c r="A4" s="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61" t="s">
        <v>49</v>
      </c>
      <c r="N4" s="61">
        <v>6937</v>
      </c>
      <c r="O4" s="61">
        <v>9423</v>
      </c>
      <c r="P4" s="61">
        <v>61205</v>
      </c>
    </row>
    <row r="5" spans="1:16" s="63" customFormat="1" ht="10.050000000000001" customHeight="1" x14ac:dyDescent="0.3">
      <c r="A5" s="3"/>
      <c r="B5" s="5"/>
      <c r="C5" s="4"/>
      <c r="D5" s="65"/>
      <c r="E5" s="5"/>
      <c r="F5" s="5"/>
      <c r="G5" s="65"/>
      <c r="H5" s="5"/>
      <c r="I5" s="23"/>
      <c r="J5" s="23"/>
      <c r="K5" s="5"/>
      <c r="L5" s="5"/>
      <c r="M5" s="61" t="s">
        <v>50</v>
      </c>
      <c r="N5" s="61">
        <v>6947</v>
      </c>
      <c r="O5" s="61">
        <v>9697</v>
      </c>
      <c r="P5" s="61">
        <v>79936</v>
      </c>
    </row>
    <row r="6" spans="1:16" s="63" customFormat="1" ht="20.100000000000001" customHeight="1" thickBot="1" x14ac:dyDescent="0.25">
      <c r="A6" s="65"/>
      <c r="B6" s="5"/>
      <c r="C6" s="139" t="s">
        <v>1</v>
      </c>
      <c r="D6" s="139"/>
      <c r="E6" s="139"/>
      <c r="F6" s="139"/>
      <c r="G6" s="6" t="s">
        <v>105</v>
      </c>
      <c r="H6" s="139" t="s">
        <v>87</v>
      </c>
      <c r="I6" s="139"/>
      <c r="J6" s="65"/>
      <c r="K6" s="5"/>
      <c r="L6" s="5"/>
      <c r="M6" s="61" t="s">
        <v>51</v>
      </c>
      <c r="N6" s="62">
        <v>6960</v>
      </c>
      <c r="O6" s="62">
        <v>9929</v>
      </c>
      <c r="P6" s="62">
        <v>104589</v>
      </c>
    </row>
    <row r="7" spans="1:16" s="63" customFormat="1" ht="26.55" customHeight="1" thickBot="1" x14ac:dyDescent="0.25">
      <c r="A7" s="67"/>
      <c r="B7" s="5"/>
      <c r="C7" s="144" t="s">
        <v>38</v>
      </c>
      <c r="D7" s="145"/>
      <c r="E7" s="145"/>
      <c r="F7" s="146"/>
      <c r="G7" s="8"/>
      <c r="H7" s="9">
        <f>入札書!E19</f>
        <v>0</v>
      </c>
      <c r="I7" s="10" t="s">
        <v>20</v>
      </c>
      <c r="J7" s="23"/>
      <c r="K7" s="5"/>
      <c r="L7" s="5"/>
      <c r="M7" s="61" t="s">
        <v>52</v>
      </c>
      <c r="N7" s="62">
        <v>6947</v>
      </c>
      <c r="O7" s="62">
        <v>9996</v>
      </c>
      <c r="P7" s="62">
        <v>102509</v>
      </c>
    </row>
    <row r="8" spans="1:16" s="63" customFormat="1" ht="20.100000000000001" customHeight="1" thickBot="1" x14ac:dyDescent="0.25">
      <c r="A8" s="67"/>
      <c r="B8" s="5"/>
      <c r="C8" s="140" t="s">
        <v>3</v>
      </c>
      <c r="D8" s="141" t="s">
        <v>67</v>
      </c>
      <c r="E8" s="141"/>
      <c r="F8" s="141"/>
      <c r="G8" s="11"/>
      <c r="H8" s="12">
        <f>入札書!E20</f>
        <v>0</v>
      </c>
      <c r="I8" s="13" t="s">
        <v>5</v>
      </c>
      <c r="J8" s="23"/>
      <c r="K8" s="5"/>
      <c r="L8" s="5"/>
      <c r="M8" s="61" t="s">
        <v>53</v>
      </c>
      <c r="N8" s="62">
        <v>6950</v>
      </c>
      <c r="O8" s="62">
        <v>9901</v>
      </c>
      <c r="P8" s="62">
        <v>80592</v>
      </c>
    </row>
    <row r="9" spans="1:16" s="63" customFormat="1" ht="20.100000000000001" customHeight="1" thickBot="1" x14ac:dyDescent="0.25">
      <c r="A9" s="67"/>
      <c r="B9" s="5"/>
      <c r="C9" s="140"/>
      <c r="D9" s="142" t="s">
        <v>6</v>
      </c>
      <c r="E9" s="142"/>
      <c r="F9" s="142"/>
      <c r="G9" s="14"/>
      <c r="H9" s="15">
        <f>入札書!E21</f>
        <v>0</v>
      </c>
      <c r="I9" s="16" t="s">
        <v>5</v>
      </c>
      <c r="J9" s="23"/>
      <c r="K9" s="5"/>
      <c r="L9" s="5"/>
      <c r="M9" s="61" t="s">
        <v>54</v>
      </c>
      <c r="N9" s="60">
        <v>6944</v>
      </c>
      <c r="O9" s="60">
        <v>9681</v>
      </c>
      <c r="P9" s="60">
        <v>77230</v>
      </c>
    </row>
    <row r="10" spans="1:16" s="63" customFormat="1" ht="20.100000000000001" customHeight="1" thickBot="1" x14ac:dyDescent="0.25">
      <c r="A10" s="67"/>
      <c r="B10" s="5"/>
      <c r="C10" s="140"/>
      <c r="D10" s="143" t="s">
        <v>7</v>
      </c>
      <c r="E10" s="143"/>
      <c r="F10" s="143"/>
      <c r="G10" s="69"/>
      <c r="H10" s="70">
        <f>入札書!E22</f>
        <v>0</v>
      </c>
      <c r="I10" s="17" t="s">
        <v>5</v>
      </c>
      <c r="J10" s="23"/>
      <c r="K10" s="5"/>
      <c r="L10" s="5"/>
      <c r="M10" s="61" t="s">
        <v>55</v>
      </c>
      <c r="N10" s="62">
        <v>6938</v>
      </c>
      <c r="O10" s="62">
        <v>9621</v>
      </c>
      <c r="P10" s="62">
        <v>79136</v>
      </c>
    </row>
    <row r="11" spans="1:16" s="63" customFormat="1" ht="15" customHeight="1" x14ac:dyDescent="0.2">
      <c r="A11" s="67"/>
      <c r="B11" s="5"/>
      <c r="C11" s="65"/>
      <c r="D11" s="71"/>
      <c r="E11" s="72"/>
      <c r="F11" s="73"/>
      <c r="H11" s="5"/>
      <c r="I11" s="23"/>
      <c r="J11" s="23"/>
      <c r="K11" s="5"/>
      <c r="L11" s="5"/>
      <c r="M11" s="61" t="s">
        <v>56</v>
      </c>
      <c r="N11" s="78">
        <v>6960</v>
      </c>
      <c r="O11" s="78">
        <v>10047</v>
      </c>
      <c r="P11" s="78">
        <v>122504</v>
      </c>
    </row>
    <row r="12" spans="1:16" s="61" customFormat="1" ht="18" customHeight="1" x14ac:dyDescent="0.2">
      <c r="A12" s="74"/>
      <c r="B12" s="18" t="s">
        <v>107</v>
      </c>
      <c r="C12" s="18" t="s">
        <v>9</v>
      </c>
      <c r="D12" s="18" t="s">
        <v>10</v>
      </c>
      <c r="E12" s="18" t="s">
        <v>11</v>
      </c>
      <c r="F12" s="18" t="s">
        <v>12</v>
      </c>
      <c r="G12" s="75" t="s">
        <v>13</v>
      </c>
      <c r="H12" s="134" t="s">
        <v>14</v>
      </c>
      <c r="I12" s="132" t="s">
        <v>106</v>
      </c>
      <c r="J12" s="133" t="s">
        <v>90</v>
      </c>
      <c r="K12" s="76"/>
      <c r="M12" s="61" t="s">
        <v>57</v>
      </c>
      <c r="N12" s="78">
        <v>6889</v>
      </c>
      <c r="O12" s="78">
        <v>9563</v>
      </c>
      <c r="P12" s="78">
        <v>102044</v>
      </c>
    </row>
    <row r="13" spans="1:16" s="61" customFormat="1" ht="18" customHeight="1" x14ac:dyDescent="0.2">
      <c r="A13" s="79"/>
      <c r="B13" s="19" t="s">
        <v>21</v>
      </c>
      <c r="C13" s="19" t="s">
        <v>16</v>
      </c>
      <c r="D13" s="19" t="s">
        <v>17</v>
      </c>
      <c r="E13" s="19" t="s">
        <v>17</v>
      </c>
      <c r="F13" s="19" t="s">
        <v>17</v>
      </c>
      <c r="G13" s="80"/>
      <c r="H13" s="135"/>
      <c r="I13" s="132"/>
      <c r="J13" s="133"/>
      <c r="K13" s="76"/>
      <c r="M13" s="61" t="s">
        <v>58</v>
      </c>
      <c r="N13" s="78">
        <v>6917</v>
      </c>
      <c r="O13" s="78">
        <v>9553</v>
      </c>
      <c r="P13" s="78">
        <v>92323</v>
      </c>
    </row>
    <row r="14" spans="1:16" s="61" customFormat="1" ht="13.5" customHeight="1" x14ac:dyDescent="0.2">
      <c r="A14" s="20" t="s">
        <v>91</v>
      </c>
      <c r="B14" s="19">
        <v>739</v>
      </c>
      <c r="C14" s="81"/>
      <c r="D14" s="21">
        <f>N2</f>
        <v>6809</v>
      </c>
      <c r="E14" s="82">
        <f>O2</f>
        <v>9362</v>
      </c>
      <c r="F14" s="83">
        <f>P2</f>
        <v>76610</v>
      </c>
      <c r="G14" s="31">
        <v>1256</v>
      </c>
      <c r="H14" s="84">
        <f>ROUNDDOWN($H$7*B14,2)</f>
        <v>0</v>
      </c>
      <c r="I14" s="84">
        <f t="shared" ref="I14:I25" si="0">ROUNDDOWN(D14*$H$8+E14*$H$9+F14*$H$10,2)</f>
        <v>0</v>
      </c>
      <c r="J14" s="57">
        <f t="shared" ref="J14:J25" si="1">ROUNDDOWN(H14+I14,0)</f>
        <v>0</v>
      </c>
      <c r="K14" s="76"/>
    </row>
    <row r="15" spans="1:16" s="61" customFormat="1" ht="13.5" customHeight="1" x14ac:dyDescent="0.2">
      <c r="A15" s="20" t="s">
        <v>92</v>
      </c>
      <c r="B15" s="19">
        <v>739</v>
      </c>
      <c r="C15" s="85"/>
      <c r="D15" s="21">
        <f t="shared" ref="D15:D25" si="2">N3</f>
        <v>6923</v>
      </c>
      <c r="E15" s="82">
        <f t="shared" ref="E15:E25" si="3">O3</f>
        <v>9523</v>
      </c>
      <c r="F15" s="83">
        <f t="shared" ref="F15:F25" si="4">P3</f>
        <v>66441</v>
      </c>
      <c r="G15" s="31">
        <v>1275</v>
      </c>
      <c r="H15" s="84">
        <f>ROUNDDOWN($H$7*B15,2)</f>
        <v>0</v>
      </c>
      <c r="I15" s="84">
        <f t="shared" si="0"/>
        <v>0</v>
      </c>
      <c r="J15" s="57">
        <f t="shared" si="1"/>
        <v>0</v>
      </c>
      <c r="K15" s="76"/>
    </row>
    <row r="16" spans="1:16" s="61" customFormat="1" ht="13.5" customHeight="1" x14ac:dyDescent="0.2">
      <c r="A16" s="20" t="s">
        <v>93</v>
      </c>
      <c r="B16" s="19">
        <v>739</v>
      </c>
      <c r="C16" s="85"/>
      <c r="D16" s="21">
        <f t="shared" si="2"/>
        <v>6937</v>
      </c>
      <c r="E16" s="82">
        <f t="shared" si="3"/>
        <v>9423</v>
      </c>
      <c r="F16" s="83">
        <f t="shared" si="4"/>
        <v>61205</v>
      </c>
      <c r="G16" s="31">
        <v>1307</v>
      </c>
      <c r="H16" s="84">
        <f t="shared" ref="H16:H25" si="5">ROUNDDOWN($H$7*B16,2)</f>
        <v>0</v>
      </c>
      <c r="I16" s="84">
        <f t="shared" si="0"/>
        <v>0</v>
      </c>
      <c r="J16" s="57">
        <f t="shared" si="1"/>
        <v>0</v>
      </c>
      <c r="K16" s="76"/>
    </row>
    <row r="17" spans="1:13" s="61" customFormat="1" ht="13.5" customHeight="1" x14ac:dyDescent="0.2">
      <c r="A17" s="20" t="s">
        <v>94</v>
      </c>
      <c r="B17" s="19">
        <v>739</v>
      </c>
      <c r="C17" s="85"/>
      <c r="D17" s="21">
        <f t="shared" si="2"/>
        <v>6947</v>
      </c>
      <c r="E17" s="82">
        <f t="shared" si="3"/>
        <v>9697</v>
      </c>
      <c r="F17" s="83">
        <f t="shared" si="4"/>
        <v>79936</v>
      </c>
      <c r="G17" s="31"/>
      <c r="H17" s="84">
        <f t="shared" si="5"/>
        <v>0</v>
      </c>
      <c r="I17" s="84">
        <f t="shared" si="0"/>
        <v>0</v>
      </c>
      <c r="J17" s="57">
        <f t="shared" si="1"/>
        <v>0</v>
      </c>
      <c r="K17" s="76"/>
    </row>
    <row r="18" spans="1:13" s="61" customFormat="1" ht="13.5" customHeight="1" x14ac:dyDescent="0.2">
      <c r="A18" s="20" t="s">
        <v>95</v>
      </c>
      <c r="B18" s="19">
        <v>739</v>
      </c>
      <c r="C18" s="85"/>
      <c r="D18" s="21">
        <f t="shared" si="2"/>
        <v>6960</v>
      </c>
      <c r="E18" s="82">
        <f t="shared" si="3"/>
        <v>9929</v>
      </c>
      <c r="F18" s="83">
        <f t="shared" si="4"/>
        <v>104589</v>
      </c>
      <c r="G18" s="31">
        <v>1256</v>
      </c>
      <c r="H18" s="84">
        <f t="shared" si="5"/>
        <v>0</v>
      </c>
      <c r="I18" s="84">
        <f t="shared" si="0"/>
        <v>0</v>
      </c>
      <c r="J18" s="57">
        <f t="shared" si="1"/>
        <v>0</v>
      </c>
      <c r="K18" s="76"/>
    </row>
    <row r="19" spans="1:13" s="61" customFormat="1" ht="13.5" customHeight="1" x14ac:dyDescent="0.2">
      <c r="A19" s="20" t="s">
        <v>96</v>
      </c>
      <c r="B19" s="19">
        <v>739</v>
      </c>
      <c r="C19" s="85"/>
      <c r="D19" s="21">
        <f t="shared" si="2"/>
        <v>6947</v>
      </c>
      <c r="E19" s="82">
        <f t="shared" si="3"/>
        <v>9996</v>
      </c>
      <c r="F19" s="83">
        <f t="shared" si="4"/>
        <v>102509</v>
      </c>
      <c r="G19" s="31">
        <v>1275</v>
      </c>
      <c r="H19" s="84">
        <f t="shared" si="5"/>
        <v>0</v>
      </c>
      <c r="I19" s="84">
        <f t="shared" si="0"/>
        <v>0</v>
      </c>
      <c r="J19" s="57">
        <f t="shared" si="1"/>
        <v>0</v>
      </c>
      <c r="K19" s="76"/>
    </row>
    <row r="20" spans="1:13" s="61" customFormat="1" ht="13.5" customHeight="1" x14ac:dyDescent="0.2">
      <c r="A20" s="20" t="s">
        <v>97</v>
      </c>
      <c r="B20" s="19">
        <v>739</v>
      </c>
      <c r="C20" s="85"/>
      <c r="D20" s="21">
        <f t="shared" si="2"/>
        <v>6950</v>
      </c>
      <c r="E20" s="82">
        <f t="shared" si="3"/>
        <v>9901</v>
      </c>
      <c r="F20" s="83">
        <f t="shared" si="4"/>
        <v>80592</v>
      </c>
      <c r="G20" s="31">
        <v>1307</v>
      </c>
      <c r="H20" s="84">
        <f t="shared" si="5"/>
        <v>0</v>
      </c>
      <c r="I20" s="84">
        <f t="shared" si="0"/>
        <v>0</v>
      </c>
      <c r="J20" s="57">
        <f t="shared" si="1"/>
        <v>0</v>
      </c>
      <c r="K20" s="76"/>
    </row>
    <row r="21" spans="1:13" s="61" customFormat="1" ht="13.5" customHeight="1" x14ac:dyDescent="0.2">
      <c r="A21" s="20" t="s">
        <v>98</v>
      </c>
      <c r="B21" s="19">
        <v>739</v>
      </c>
      <c r="C21" s="85"/>
      <c r="D21" s="21">
        <f t="shared" si="2"/>
        <v>6944</v>
      </c>
      <c r="E21" s="82">
        <f t="shared" si="3"/>
        <v>9681</v>
      </c>
      <c r="F21" s="83">
        <f t="shared" si="4"/>
        <v>77230</v>
      </c>
      <c r="G21" s="31"/>
      <c r="H21" s="84">
        <f t="shared" si="5"/>
        <v>0</v>
      </c>
      <c r="I21" s="84">
        <f t="shared" si="0"/>
        <v>0</v>
      </c>
      <c r="J21" s="57">
        <f t="shared" si="1"/>
        <v>0</v>
      </c>
      <c r="K21" s="76"/>
    </row>
    <row r="22" spans="1:13" s="61" customFormat="1" ht="13.5" customHeight="1" x14ac:dyDescent="0.2">
      <c r="A22" s="20" t="s">
        <v>99</v>
      </c>
      <c r="B22" s="19">
        <v>739</v>
      </c>
      <c r="C22" s="85"/>
      <c r="D22" s="21">
        <f t="shared" si="2"/>
        <v>6938</v>
      </c>
      <c r="E22" s="82">
        <f t="shared" si="3"/>
        <v>9621</v>
      </c>
      <c r="F22" s="83">
        <f t="shared" si="4"/>
        <v>79136</v>
      </c>
      <c r="G22" s="31"/>
      <c r="H22" s="84">
        <f t="shared" si="5"/>
        <v>0</v>
      </c>
      <c r="I22" s="84">
        <f t="shared" si="0"/>
        <v>0</v>
      </c>
      <c r="J22" s="57">
        <f t="shared" si="1"/>
        <v>0</v>
      </c>
      <c r="K22" s="76"/>
    </row>
    <row r="23" spans="1:13" s="61" customFormat="1" ht="13.5" customHeight="1" x14ac:dyDescent="0.2">
      <c r="A23" s="20" t="s">
        <v>100</v>
      </c>
      <c r="B23" s="19">
        <v>739</v>
      </c>
      <c r="C23" s="85"/>
      <c r="D23" s="21">
        <f t="shared" si="2"/>
        <v>6960</v>
      </c>
      <c r="E23" s="82">
        <f t="shared" si="3"/>
        <v>10047</v>
      </c>
      <c r="F23" s="83">
        <f t="shared" si="4"/>
        <v>122504</v>
      </c>
      <c r="G23" s="31"/>
      <c r="H23" s="84">
        <f t="shared" si="5"/>
        <v>0</v>
      </c>
      <c r="I23" s="84">
        <f t="shared" si="0"/>
        <v>0</v>
      </c>
      <c r="J23" s="57">
        <f t="shared" si="1"/>
        <v>0</v>
      </c>
      <c r="K23" s="76"/>
    </row>
    <row r="24" spans="1:13" s="61" customFormat="1" ht="13.5" customHeight="1" x14ac:dyDescent="0.2">
      <c r="A24" s="20" t="s">
        <v>101</v>
      </c>
      <c r="B24" s="19">
        <v>739</v>
      </c>
      <c r="C24" s="85"/>
      <c r="D24" s="21">
        <f t="shared" si="2"/>
        <v>6889</v>
      </c>
      <c r="E24" s="82">
        <f t="shared" si="3"/>
        <v>9563</v>
      </c>
      <c r="F24" s="83">
        <f t="shared" si="4"/>
        <v>102044</v>
      </c>
      <c r="G24" s="31"/>
      <c r="H24" s="84">
        <f>ROUNDDOWN($H$7*B24,2)</f>
        <v>0</v>
      </c>
      <c r="I24" s="84">
        <f t="shared" si="0"/>
        <v>0</v>
      </c>
      <c r="J24" s="57">
        <f t="shared" si="1"/>
        <v>0</v>
      </c>
      <c r="K24" s="76"/>
    </row>
    <row r="25" spans="1:13" s="61" customFormat="1" ht="13.5" customHeight="1" x14ac:dyDescent="0.2">
      <c r="A25" s="20" t="s">
        <v>102</v>
      </c>
      <c r="B25" s="19">
        <v>739</v>
      </c>
      <c r="C25" s="85"/>
      <c r="D25" s="21">
        <f t="shared" si="2"/>
        <v>6917</v>
      </c>
      <c r="E25" s="82">
        <f t="shared" si="3"/>
        <v>9553</v>
      </c>
      <c r="F25" s="83">
        <f t="shared" si="4"/>
        <v>92323</v>
      </c>
      <c r="G25" s="31"/>
      <c r="H25" s="84">
        <f t="shared" si="5"/>
        <v>0</v>
      </c>
      <c r="I25" s="84">
        <f t="shared" si="0"/>
        <v>0</v>
      </c>
      <c r="J25" s="57">
        <f t="shared" si="1"/>
        <v>0</v>
      </c>
      <c r="K25" s="76"/>
    </row>
    <row r="26" spans="1:13" s="60" customFormat="1" ht="13.5" customHeight="1" x14ac:dyDescent="0.2">
      <c r="A26" s="23"/>
      <c r="B26" s="86"/>
      <c r="C26" s="87" t="s">
        <v>19</v>
      </c>
      <c r="D26" s="57">
        <f>SUM(D14:D25)</f>
        <v>83121</v>
      </c>
      <c r="E26" s="57">
        <f>SUM(E14:E25)</f>
        <v>116296</v>
      </c>
      <c r="F26" s="57">
        <f>SUM(F14:F25)</f>
        <v>1045119</v>
      </c>
      <c r="G26" s="23" t="e">
        <v>#REF!</v>
      </c>
      <c r="H26" s="84">
        <f>SUM(H14:H25)</f>
        <v>0</v>
      </c>
      <c r="I26" s="84">
        <f>SUM(I14:I25)</f>
        <v>0</v>
      </c>
      <c r="J26" s="57">
        <f>SUM(J14:J25)</f>
        <v>0</v>
      </c>
      <c r="K26" s="86"/>
    </row>
    <row r="27" spans="1:13" s="61" customFormat="1" x14ac:dyDescent="0.2">
      <c r="A27" s="88"/>
      <c r="B27" s="86"/>
      <c r="C27" s="87" t="s">
        <v>36</v>
      </c>
      <c r="D27" s="136">
        <f>SUM(D26:F26)</f>
        <v>1244536</v>
      </c>
      <c r="E27" s="132"/>
      <c r="F27" s="132"/>
      <c r="G27" s="76"/>
      <c r="H27" s="89"/>
      <c r="I27" s="90"/>
      <c r="J27" s="90"/>
      <c r="K27" s="76"/>
    </row>
    <row r="28" spans="1:13" s="61" customFormat="1" ht="13.8" thickBot="1" x14ac:dyDescent="0.25">
      <c r="A28" s="67"/>
      <c r="B28" s="86"/>
      <c r="C28" s="86"/>
      <c r="D28" s="76"/>
      <c r="E28" s="76"/>
      <c r="F28" s="76"/>
      <c r="G28" s="76"/>
      <c r="H28" s="23"/>
      <c r="M28" s="76"/>
    </row>
    <row r="29" spans="1:13" s="61" customFormat="1" ht="33" customHeight="1" thickBot="1" x14ac:dyDescent="0.25">
      <c r="A29" s="67"/>
      <c r="B29" s="86"/>
      <c r="C29" s="86"/>
      <c r="D29" s="76"/>
      <c r="E29" s="129" t="s">
        <v>33</v>
      </c>
      <c r="F29" s="129"/>
      <c r="G29" s="129"/>
      <c r="H29" s="130"/>
      <c r="I29" s="147">
        <f>J26</f>
        <v>0</v>
      </c>
      <c r="J29" s="148"/>
      <c r="K29" s="76"/>
      <c r="M29" s="76"/>
    </row>
    <row r="30" spans="1:13" ht="30" customHeight="1" x14ac:dyDescent="0.2">
      <c r="A30" s="67"/>
      <c r="B30" s="86"/>
      <c r="C30" s="86"/>
      <c r="D30" s="76"/>
      <c r="E30" s="131"/>
      <c r="F30" s="131"/>
      <c r="G30" s="131"/>
      <c r="H30" s="131"/>
      <c r="I30" s="131"/>
      <c r="J30" s="131"/>
      <c r="K30" s="76"/>
      <c r="L30" s="23"/>
    </row>
    <row r="31" spans="1:13" x14ac:dyDescent="0.2">
      <c r="A31" s="67"/>
      <c r="B31" s="86"/>
      <c r="C31" s="86"/>
      <c r="D31" s="76"/>
      <c r="E31" s="76"/>
      <c r="F31" s="76"/>
      <c r="G31" s="76"/>
      <c r="H31" s="23"/>
      <c r="I31" s="22"/>
      <c r="J31" s="23"/>
      <c r="K31" s="86"/>
      <c r="L31" s="23"/>
    </row>
  </sheetData>
  <sheetProtection password="F6A1" sheet="1" objects="1" scenarios="1" selectLockedCells="1" selectUnlockedCells="1"/>
  <mergeCells count="14">
    <mergeCell ref="E30:J30"/>
    <mergeCell ref="D27:F27"/>
    <mergeCell ref="C6:F6"/>
    <mergeCell ref="H6:I6"/>
    <mergeCell ref="C8:C10"/>
    <mergeCell ref="D8:F8"/>
    <mergeCell ref="D9:F9"/>
    <mergeCell ref="D10:F10"/>
    <mergeCell ref="H12:H13"/>
    <mergeCell ref="I12:I13"/>
    <mergeCell ref="J12:J13"/>
    <mergeCell ref="I29:J29"/>
    <mergeCell ref="E29:H29"/>
    <mergeCell ref="C7:F7"/>
  </mergeCells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N46"/>
  <sheetViews>
    <sheetView view="pageBreakPreview" zoomScaleNormal="100" zoomScaleSheetLayoutView="100" workbookViewId="0">
      <selection activeCell="L18" sqref="L18"/>
    </sheetView>
  </sheetViews>
  <sheetFormatPr defaultRowHeight="13.2" x14ac:dyDescent="0.2"/>
  <cols>
    <col min="1" max="1" width="6.88671875" style="91" customWidth="1"/>
    <col min="2" max="2" width="10.21875" style="60" customWidth="1"/>
    <col min="3" max="3" width="7.44140625" style="60" bestFit="1" customWidth="1"/>
    <col min="4" max="5" width="9.5546875" style="61" customWidth="1"/>
    <col min="6" max="6" width="11.21875" style="61" customWidth="1"/>
    <col min="7" max="7" width="13.5546875" style="61" hidden="1" customWidth="1"/>
    <col min="8" max="8" width="15.5546875" style="62" customWidth="1"/>
    <col min="9" max="9" width="19.21875" style="62" customWidth="1"/>
    <col min="10" max="10" width="20.6640625" style="62" customWidth="1"/>
    <col min="11" max="11" width="13.21875" style="60" customWidth="1"/>
    <col min="12" max="12" width="4.6640625" style="62" customWidth="1"/>
    <col min="13" max="13" width="8" style="78" customWidth="1"/>
    <col min="14" max="16384" width="8.88671875" style="78"/>
  </cols>
  <sheetData>
    <row r="1" spans="1:14" s="61" customFormat="1" ht="20.55" customHeight="1" x14ac:dyDescent="0.25">
      <c r="A1" s="29" t="s">
        <v>40</v>
      </c>
      <c r="B1" s="60"/>
      <c r="C1" s="60"/>
      <c r="H1" s="62"/>
      <c r="I1" s="62"/>
      <c r="J1" s="62"/>
      <c r="K1" s="60"/>
      <c r="L1" s="62"/>
      <c r="M1" s="61" t="s">
        <v>66</v>
      </c>
      <c r="N1" s="61" t="s">
        <v>65</v>
      </c>
    </row>
    <row r="2" spans="1:14" s="61" customFormat="1" ht="16.05" customHeight="1" x14ac:dyDescent="0.25">
      <c r="A2" s="29"/>
      <c r="B2" s="60"/>
      <c r="C2" s="60"/>
      <c r="H2" s="62"/>
      <c r="I2" s="62"/>
      <c r="J2" s="62"/>
      <c r="K2" s="60"/>
      <c r="L2" s="62"/>
      <c r="M2" s="61" t="s">
        <v>47</v>
      </c>
      <c r="N2" s="61">
        <v>74523</v>
      </c>
    </row>
    <row r="3" spans="1:14" s="63" customFormat="1" ht="17.100000000000001" customHeight="1" x14ac:dyDescent="0.25">
      <c r="A3" s="28" t="s">
        <v>35</v>
      </c>
      <c r="B3" s="28" t="str">
        <f>入札書!B12</f>
        <v>豊中市市有施設等で使用する電力調達（低圧）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61" t="s">
        <v>48</v>
      </c>
      <c r="N3" s="61">
        <v>61370</v>
      </c>
    </row>
    <row r="4" spans="1:14" s="63" customFormat="1" ht="16.05" customHeight="1" x14ac:dyDescent="0.25">
      <c r="A4" s="30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61" t="s">
        <v>49</v>
      </c>
      <c r="N4" s="61">
        <v>66161</v>
      </c>
    </row>
    <row r="5" spans="1:14" s="63" customFormat="1" ht="10.050000000000001" customHeight="1" x14ac:dyDescent="0.3">
      <c r="A5" s="3"/>
      <c r="B5" s="5"/>
      <c r="C5" s="4"/>
      <c r="D5" s="65"/>
      <c r="E5" s="5"/>
      <c r="F5" s="5"/>
      <c r="G5" s="65"/>
      <c r="H5" s="5"/>
      <c r="I5" s="23"/>
      <c r="J5" s="23"/>
      <c r="K5" s="5"/>
      <c r="L5" s="5"/>
      <c r="M5" s="61" t="s">
        <v>50</v>
      </c>
      <c r="N5" s="62">
        <v>91091</v>
      </c>
    </row>
    <row r="6" spans="1:14" s="63" customFormat="1" ht="20.100000000000001" customHeight="1" thickBot="1" x14ac:dyDescent="0.25">
      <c r="A6" s="65"/>
      <c r="B6" s="5"/>
      <c r="C6" s="155" t="s">
        <v>1</v>
      </c>
      <c r="D6" s="156"/>
      <c r="E6" s="157"/>
      <c r="F6" s="158" t="s">
        <v>87</v>
      </c>
      <c r="G6" s="156"/>
      <c r="H6" s="157"/>
      <c r="I6" s="23"/>
      <c r="J6" s="65"/>
      <c r="K6" s="5"/>
      <c r="L6" s="5"/>
      <c r="M6" s="61" t="s">
        <v>51</v>
      </c>
      <c r="N6" s="62">
        <v>139830</v>
      </c>
    </row>
    <row r="7" spans="1:14" s="63" customFormat="1" ht="26.55" customHeight="1" thickBot="1" x14ac:dyDescent="0.25">
      <c r="A7" s="67"/>
      <c r="B7" s="5"/>
      <c r="C7" s="144" t="s">
        <v>38</v>
      </c>
      <c r="D7" s="145"/>
      <c r="E7" s="162"/>
      <c r="F7" s="9">
        <f>入札書!E23</f>
        <v>0</v>
      </c>
      <c r="G7" s="92" t="s">
        <v>22</v>
      </c>
      <c r="H7" s="24" t="s">
        <v>23</v>
      </c>
      <c r="I7" s="23"/>
      <c r="J7" s="23"/>
      <c r="K7" s="5"/>
      <c r="L7" s="5"/>
      <c r="M7" s="61" t="s">
        <v>52</v>
      </c>
      <c r="N7" s="62">
        <v>147677</v>
      </c>
    </row>
    <row r="8" spans="1:14" s="63" customFormat="1" ht="20.100000000000001" customHeight="1" thickBot="1" x14ac:dyDescent="0.25">
      <c r="A8" s="67"/>
      <c r="B8" s="5"/>
      <c r="C8" s="140" t="s">
        <v>24</v>
      </c>
      <c r="D8" s="141" t="s">
        <v>44</v>
      </c>
      <c r="E8" s="159"/>
      <c r="F8" s="12">
        <f>入札書!E24</f>
        <v>0</v>
      </c>
      <c r="G8" s="93" t="s">
        <v>5</v>
      </c>
      <c r="H8" s="25" t="s">
        <v>5</v>
      </c>
      <c r="I8" s="23"/>
      <c r="J8" s="23"/>
      <c r="K8" s="5"/>
      <c r="L8" s="5"/>
      <c r="M8" s="61" t="s">
        <v>53</v>
      </c>
      <c r="N8" s="60">
        <v>77208</v>
      </c>
    </row>
    <row r="9" spans="1:14" s="63" customFormat="1" ht="20.100000000000001" customHeight="1" thickBot="1" x14ac:dyDescent="0.25">
      <c r="A9" s="67"/>
      <c r="B9" s="5"/>
      <c r="C9" s="140"/>
      <c r="D9" s="142" t="s">
        <v>45</v>
      </c>
      <c r="E9" s="160"/>
      <c r="F9" s="15">
        <f>入札書!E25</f>
        <v>0</v>
      </c>
      <c r="G9" s="94" t="s">
        <v>5</v>
      </c>
      <c r="H9" s="26" t="s">
        <v>5</v>
      </c>
      <c r="I9" s="23"/>
      <c r="J9" s="23"/>
      <c r="K9" s="5"/>
      <c r="L9" s="5"/>
      <c r="M9" s="61" t="s">
        <v>54</v>
      </c>
      <c r="N9" s="62">
        <v>63305</v>
      </c>
    </row>
    <row r="10" spans="1:14" s="63" customFormat="1" ht="20.100000000000001" customHeight="1" x14ac:dyDescent="0.2">
      <c r="A10" s="67"/>
      <c r="B10" s="5"/>
      <c r="C10" s="140"/>
      <c r="D10" s="161"/>
      <c r="E10" s="161"/>
      <c r="F10" s="95"/>
      <c r="G10" s="96" t="s">
        <v>5</v>
      </c>
      <c r="H10" s="27" t="s">
        <v>5</v>
      </c>
      <c r="I10" s="23"/>
      <c r="J10" s="23"/>
      <c r="K10" s="5"/>
      <c r="L10" s="5"/>
      <c r="M10" s="61" t="s">
        <v>55</v>
      </c>
      <c r="N10" s="78">
        <v>78739</v>
      </c>
    </row>
    <row r="11" spans="1:14" s="63" customFormat="1" ht="15" customHeight="1" x14ac:dyDescent="0.2">
      <c r="A11" s="67"/>
      <c r="B11" s="5"/>
      <c r="C11" s="65"/>
      <c r="D11" s="71"/>
      <c r="E11" s="72"/>
      <c r="F11" s="73"/>
      <c r="H11" s="5"/>
      <c r="I11" s="23"/>
      <c r="J11" s="23"/>
      <c r="K11" s="5"/>
      <c r="L11" s="5"/>
      <c r="M11" s="61" t="s">
        <v>56</v>
      </c>
      <c r="N11" s="78">
        <v>138183</v>
      </c>
    </row>
    <row r="12" spans="1:14" s="61" customFormat="1" ht="18" customHeight="1" x14ac:dyDescent="0.2">
      <c r="A12" s="74"/>
      <c r="B12" s="18" t="s">
        <v>25</v>
      </c>
      <c r="C12" s="18" t="s">
        <v>9</v>
      </c>
      <c r="D12" s="18" t="s">
        <v>46</v>
      </c>
      <c r="E12" s="97" t="s">
        <v>45</v>
      </c>
      <c r="F12" s="153"/>
      <c r="G12" s="75" t="s">
        <v>13</v>
      </c>
      <c r="H12" s="31" t="s">
        <v>14</v>
      </c>
      <c r="I12" s="132" t="s">
        <v>26</v>
      </c>
      <c r="J12" s="133" t="s">
        <v>90</v>
      </c>
      <c r="K12" s="76"/>
      <c r="M12" s="61" t="s">
        <v>57</v>
      </c>
      <c r="N12" s="78">
        <v>120460</v>
      </c>
    </row>
    <row r="13" spans="1:14" s="61" customFormat="1" ht="18" customHeight="1" x14ac:dyDescent="0.2">
      <c r="A13" s="79"/>
      <c r="B13" s="19" t="s">
        <v>27</v>
      </c>
      <c r="C13" s="19" t="s">
        <v>16</v>
      </c>
      <c r="D13" s="19" t="s">
        <v>17</v>
      </c>
      <c r="E13" s="19" t="s">
        <v>17</v>
      </c>
      <c r="F13" s="154"/>
      <c r="G13" s="80"/>
      <c r="H13" s="57" t="s">
        <v>18</v>
      </c>
      <c r="I13" s="132"/>
      <c r="J13" s="133"/>
      <c r="K13" s="76"/>
      <c r="M13" s="61" t="s">
        <v>58</v>
      </c>
      <c r="N13" s="78">
        <v>102899</v>
      </c>
    </row>
    <row r="14" spans="1:14" s="61" customFormat="1" ht="13.5" customHeight="1" x14ac:dyDescent="0.2">
      <c r="A14" s="20" t="s">
        <v>91</v>
      </c>
      <c r="B14" s="98">
        <v>1497</v>
      </c>
      <c r="C14" s="19">
        <v>90</v>
      </c>
      <c r="D14" s="99"/>
      <c r="E14" s="100">
        <f>N2</f>
        <v>74523</v>
      </c>
      <c r="F14" s="101"/>
      <c r="G14" s="31">
        <v>1256</v>
      </c>
      <c r="H14" s="84">
        <f>ROUNDDOWN($F$7*B14*(1.85-C14/100),2)</f>
        <v>0</v>
      </c>
      <c r="I14" s="84">
        <f t="shared" ref="I14:I25" si="0">ROUNDDOWN(D14*$F$8+E14*$F$9+F14*$F$10,2)</f>
        <v>0</v>
      </c>
      <c r="J14" s="57">
        <f t="shared" ref="J14:J25" si="1">ROUNDDOWN(H14+I14,0)</f>
        <v>0</v>
      </c>
      <c r="K14" s="76"/>
    </row>
    <row r="15" spans="1:14" s="61" customFormat="1" ht="13.5" customHeight="1" x14ac:dyDescent="0.2">
      <c r="A15" s="20" t="s">
        <v>92</v>
      </c>
      <c r="B15" s="98">
        <v>1497</v>
      </c>
      <c r="C15" s="19">
        <v>90</v>
      </c>
      <c r="D15" s="99"/>
      <c r="E15" s="100">
        <f t="shared" ref="E15:E25" si="2">N3</f>
        <v>61370</v>
      </c>
      <c r="F15" s="101"/>
      <c r="G15" s="31">
        <v>1275</v>
      </c>
      <c r="H15" s="84">
        <f t="shared" ref="H15:H25" si="3">ROUNDDOWN($F$7*B15*(1.85-C15/100),2)</f>
        <v>0</v>
      </c>
      <c r="I15" s="84">
        <f t="shared" si="0"/>
        <v>0</v>
      </c>
      <c r="J15" s="57">
        <f t="shared" si="1"/>
        <v>0</v>
      </c>
      <c r="K15" s="76"/>
    </row>
    <row r="16" spans="1:14" s="61" customFormat="1" ht="13.5" customHeight="1" x14ac:dyDescent="0.2">
      <c r="A16" s="20" t="s">
        <v>93</v>
      </c>
      <c r="B16" s="98">
        <v>1497</v>
      </c>
      <c r="C16" s="19">
        <v>90</v>
      </c>
      <c r="D16" s="99"/>
      <c r="E16" s="100">
        <f t="shared" si="2"/>
        <v>66161</v>
      </c>
      <c r="F16" s="101"/>
      <c r="G16" s="31">
        <v>1307</v>
      </c>
      <c r="H16" s="84">
        <f t="shared" si="3"/>
        <v>0</v>
      </c>
      <c r="I16" s="84">
        <f t="shared" si="0"/>
        <v>0</v>
      </c>
      <c r="J16" s="57">
        <f t="shared" si="1"/>
        <v>0</v>
      </c>
      <c r="K16" s="76"/>
    </row>
    <row r="17" spans="1:13" s="61" customFormat="1" ht="13.5" customHeight="1" x14ac:dyDescent="0.2">
      <c r="A17" s="20" t="s">
        <v>94</v>
      </c>
      <c r="B17" s="98">
        <v>1497</v>
      </c>
      <c r="C17" s="19">
        <v>90</v>
      </c>
      <c r="D17" s="21">
        <f t="shared" ref="D17:D19" si="4">N5</f>
        <v>91091</v>
      </c>
      <c r="E17" s="102"/>
      <c r="F17" s="101"/>
      <c r="G17" s="31"/>
      <c r="H17" s="84">
        <f t="shared" si="3"/>
        <v>0</v>
      </c>
      <c r="I17" s="84">
        <f t="shared" si="0"/>
        <v>0</v>
      </c>
      <c r="J17" s="57">
        <f t="shared" si="1"/>
        <v>0</v>
      </c>
      <c r="K17" s="76"/>
    </row>
    <row r="18" spans="1:13" s="61" customFormat="1" ht="13.5" customHeight="1" x14ac:dyDescent="0.2">
      <c r="A18" s="20" t="s">
        <v>95</v>
      </c>
      <c r="B18" s="98">
        <v>1497</v>
      </c>
      <c r="C18" s="19">
        <v>90</v>
      </c>
      <c r="D18" s="21">
        <f t="shared" si="4"/>
        <v>139830</v>
      </c>
      <c r="E18" s="102"/>
      <c r="F18" s="101"/>
      <c r="G18" s="31">
        <v>1256</v>
      </c>
      <c r="H18" s="84">
        <f>ROUNDDOWN($F$7*B18*(1.85-C18/100),2)</f>
        <v>0</v>
      </c>
      <c r="I18" s="84">
        <f t="shared" si="0"/>
        <v>0</v>
      </c>
      <c r="J18" s="57">
        <f t="shared" si="1"/>
        <v>0</v>
      </c>
      <c r="K18" s="76"/>
    </row>
    <row r="19" spans="1:13" s="61" customFormat="1" ht="13.5" customHeight="1" x14ac:dyDescent="0.2">
      <c r="A19" s="20" t="s">
        <v>96</v>
      </c>
      <c r="B19" s="98">
        <v>1497</v>
      </c>
      <c r="C19" s="19">
        <v>90</v>
      </c>
      <c r="D19" s="21">
        <f t="shared" si="4"/>
        <v>147677</v>
      </c>
      <c r="E19" s="102"/>
      <c r="F19" s="101"/>
      <c r="G19" s="31">
        <v>1275</v>
      </c>
      <c r="H19" s="84">
        <f>ROUNDDOWN($F$7*B19*(1.85-C19/100),2)</f>
        <v>0</v>
      </c>
      <c r="I19" s="84">
        <f t="shared" si="0"/>
        <v>0</v>
      </c>
      <c r="J19" s="57">
        <f t="shared" si="1"/>
        <v>0</v>
      </c>
      <c r="K19" s="76"/>
    </row>
    <row r="20" spans="1:13" s="61" customFormat="1" ht="13.5" customHeight="1" x14ac:dyDescent="0.2">
      <c r="A20" s="20" t="s">
        <v>97</v>
      </c>
      <c r="B20" s="98">
        <v>1497</v>
      </c>
      <c r="C20" s="19">
        <v>90</v>
      </c>
      <c r="D20" s="99"/>
      <c r="E20" s="100">
        <f t="shared" si="2"/>
        <v>77208</v>
      </c>
      <c r="F20" s="101"/>
      <c r="G20" s="31">
        <v>1307</v>
      </c>
      <c r="H20" s="84">
        <f>ROUNDDOWN($F$7*B20*(1.85-C20/100),2)</f>
        <v>0</v>
      </c>
      <c r="I20" s="84">
        <f t="shared" si="0"/>
        <v>0</v>
      </c>
      <c r="J20" s="57">
        <f t="shared" si="1"/>
        <v>0</v>
      </c>
      <c r="K20" s="76"/>
    </row>
    <row r="21" spans="1:13" s="61" customFormat="1" ht="13.5" customHeight="1" x14ac:dyDescent="0.2">
      <c r="A21" s="20" t="s">
        <v>98</v>
      </c>
      <c r="B21" s="98">
        <v>1497</v>
      </c>
      <c r="C21" s="19">
        <v>90</v>
      </c>
      <c r="D21" s="99"/>
      <c r="E21" s="100">
        <f t="shared" si="2"/>
        <v>63305</v>
      </c>
      <c r="F21" s="101"/>
      <c r="G21" s="31"/>
      <c r="H21" s="84">
        <f>ROUNDDOWN($F$7*B21*(1.85-C21/100),2)</f>
        <v>0</v>
      </c>
      <c r="I21" s="84">
        <f t="shared" si="0"/>
        <v>0</v>
      </c>
      <c r="J21" s="57">
        <f t="shared" si="1"/>
        <v>0</v>
      </c>
      <c r="K21" s="76"/>
    </row>
    <row r="22" spans="1:13" s="61" customFormat="1" ht="13.5" customHeight="1" x14ac:dyDescent="0.2">
      <c r="A22" s="20" t="s">
        <v>99</v>
      </c>
      <c r="B22" s="98">
        <v>1497</v>
      </c>
      <c r="C22" s="19">
        <v>90</v>
      </c>
      <c r="D22" s="99"/>
      <c r="E22" s="100">
        <f t="shared" si="2"/>
        <v>78739</v>
      </c>
      <c r="F22" s="101"/>
      <c r="G22" s="31"/>
      <c r="H22" s="84">
        <f>ROUNDDOWN($F$7*B22*(1.85-C22/100),2)</f>
        <v>0</v>
      </c>
      <c r="I22" s="84">
        <f t="shared" si="0"/>
        <v>0</v>
      </c>
      <c r="J22" s="57">
        <f t="shared" si="1"/>
        <v>0</v>
      </c>
      <c r="K22" s="76"/>
    </row>
    <row r="23" spans="1:13" s="61" customFormat="1" ht="13.5" customHeight="1" x14ac:dyDescent="0.2">
      <c r="A23" s="20" t="s">
        <v>100</v>
      </c>
      <c r="B23" s="98">
        <v>1497</v>
      </c>
      <c r="C23" s="19">
        <v>90</v>
      </c>
      <c r="D23" s="99"/>
      <c r="E23" s="100">
        <f t="shared" si="2"/>
        <v>138183</v>
      </c>
      <c r="F23" s="101"/>
      <c r="G23" s="31"/>
      <c r="H23" s="84">
        <f t="shared" si="3"/>
        <v>0</v>
      </c>
      <c r="I23" s="84">
        <f t="shared" si="0"/>
        <v>0</v>
      </c>
      <c r="J23" s="57">
        <f t="shared" si="1"/>
        <v>0</v>
      </c>
      <c r="K23" s="76"/>
    </row>
    <row r="24" spans="1:13" s="61" customFormat="1" ht="13.5" customHeight="1" x14ac:dyDescent="0.2">
      <c r="A24" s="20" t="s">
        <v>101</v>
      </c>
      <c r="B24" s="98">
        <v>1497</v>
      </c>
      <c r="C24" s="19">
        <v>90</v>
      </c>
      <c r="D24" s="99"/>
      <c r="E24" s="100">
        <f t="shared" si="2"/>
        <v>120460</v>
      </c>
      <c r="F24" s="101"/>
      <c r="G24" s="31"/>
      <c r="H24" s="84">
        <f t="shared" si="3"/>
        <v>0</v>
      </c>
      <c r="I24" s="84">
        <f t="shared" si="0"/>
        <v>0</v>
      </c>
      <c r="J24" s="57">
        <f t="shared" si="1"/>
        <v>0</v>
      </c>
      <c r="K24" s="76"/>
    </row>
    <row r="25" spans="1:13" s="61" customFormat="1" ht="13.5" customHeight="1" x14ac:dyDescent="0.2">
      <c r="A25" s="20" t="s">
        <v>102</v>
      </c>
      <c r="B25" s="98">
        <v>1497</v>
      </c>
      <c r="C25" s="19">
        <v>90</v>
      </c>
      <c r="D25" s="99"/>
      <c r="E25" s="100">
        <f t="shared" si="2"/>
        <v>102899</v>
      </c>
      <c r="F25" s="101"/>
      <c r="G25" s="31"/>
      <c r="H25" s="84">
        <f t="shared" si="3"/>
        <v>0</v>
      </c>
      <c r="I25" s="84">
        <f t="shared" si="0"/>
        <v>0</v>
      </c>
      <c r="J25" s="57">
        <f t="shared" si="1"/>
        <v>0</v>
      </c>
      <c r="K25" s="76"/>
    </row>
    <row r="26" spans="1:13" s="60" customFormat="1" ht="13.5" customHeight="1" x14ac:dyDescent="0.2">
      <c r="A26" s="23"/>
      <c r="B26" s="86"/>
      <c r="C26" s="87" t="s">
        <v>19</v>
      </c>
      <c r="D26" s="103">
        <f>SUM(D14:D25)</f>
        <v>378598</v>
      </c>
      <c r="E26" s="103">
        <f>SUM(E14:E25)</f>
        <v>782848</v>
      </c>
      <c r="F26" s="103">
        <f>SUM(F14:F25)</f>
        <v>0</v>
      </c>
      <c r="G26" s="104" t="e">
        <v>#REF!</v>
      </c>
      <c r="H26" s="105">
        <f>SUM(H14:H25)</f>
        <v>0</v>
      </c>
      <c r="I26" s="105">
        <f>SUM(I14:I25)</f>
        <v>0</v>
      </c>
      <c r="J26" s="57">
        <f>SUM(J14:J25)</f>
        <v>0</v>
      </c>
      <c r="K26" s="86"/>
    </row>
    <row r="27" spans="1:13" s="61" customFormat="1" x14ac:dyDescent="0.2">
      <c r="A27" s="88"/>
      <c r="B27" s="86"/>
      <c r="C27" s="87" t="s">
        <v>36</v>
      </c>
      <c r="D27" s="136">
        <f>SUM(D26:F26)</f>
        <v>1161446</v>
      </c>
      <c r="E27" s="132"/>
      <c r="F27" s="132"/>
      <c r="G27" s="76"/>
      <c r="H27" s="89"/>
      <c r="I27" s="90"/>
      <c r="J27" s="90"/>
      <c r="K27" s="90"/>
      <c r="L27" s="90"/>
      <c r="M27" s="76"/>
    </row>
    <row r="28" spans="1:13" s="61" customFormat="1" x14ac:dyDescent="0.2">
      <c r="A28" s="88"/>
      <c r="B28" s="86"/>
      <c r="C28" s="87"/>
      <c r="D28" s="106"/>
      <c r="E28" s="71"/>
      <c r="F28" s="71"/>
      <c r="G28" s="76"/>
      <c r="H28" s="90"/>
      <c r="I28" s="90"/>
      <c r="J28" s="90"/>
      <c r="K28" s="90"/>
      <c r="L28" s="90"/>
      <c r="M28" s="76"/>
    </row>
    <row r="29" spans="1:13" s="61" customFormat="1" ht="25.05" customHeight="1" x14ac:dyDescent="0.2">
      <c r="A29" s="67"/>
      <c r="B29" s="86"/>
      <c r="C29" s="86"/>
      <c r="D29" s="76"/>
      <c r="E29" s="139" t="s">
        <v>34</v>
      </c>
      <c r="F29" s="139"/>
      <c r="G29" s="139"/>
      <c r="H29" s="139"/>
      <c r="I29" s="152">
        <f>J26</f>
        <v>0</v>
      </c>
      <c r="J29" s="152"/>
      <c r="K29" s="76"/>
      <c r="L29" s="23"/>
      <c r="M29" s="76"/>
    </row>
    <row r="30" spans="1:13" s="61" customFormat="1" ht="33" customHeight="1" x14ac:dyDescent="0.2">
      <c r="A30" s="67"/>
      <c r="B30" s="86"/>
      <c r="C30" s="86"/>
      <c r="D30" s="76"/>
      <c r="E30" s="131"/>
      <c r="F30" s="131"/>
      <c r="G30" s="131"/>
      <c r="H30" s="131"/>
      <c r="I30" s="131"/>
      <c r="J30" s="131"/>
      <c r="K30" s="76"/>
      <c r="L30" s="23"/>
      <c r="M30" s="76"/>
    </row>
    <row r="31" spans="1:13" x14ac:dyDescent="0.2">
      <c r="A31" s="67"/>
      <c r="B31" s="86"/>
      <c r="C31" s="86"/>
      <c r="D31" s="76"/>
      <c r="E31" s="76"/>
      <c r="F31" s="76"/>
      <c r="G31" s="76"/>
      <c r="H31" s="23"/>
      <c r="I31" s="22"/>
      <c r="J31" s="23"/>
      <c r="K31" s="86"/>
      <c r="L31" s="23"/>
    </row>
    <row r="32" spans="1:13" x14ac:dyDescent="0.2">
      <c r="A32" s="67"/>
      <c r="B32" s="86"/>
      <c r="C32" s="86"/>
      <c r="D32" s="76"/>
      <c r="E32" s="76"/>
      <c r="F32" s="76"/>
      <c r="G32" s="76"/>
      <c r="H32" s="23"/>
      <c r="I32" s="22"/>
      <c r="J32" s="23"/>
      <c r="K32" s="86"/>
      <c r="L32" s="23"/>
    </row>
    <row r="46" spans="9:11" x14ac:dyDescent="0.2">
      <c r="I46" s="149"/>
      <c r="J46" s="150"/>
      <c r="K46" s="151"/>
    </row>
  </sheetData>
  <sheetProtection password="F6A1" sheet="1" objects="1" scenarios="1" selectLockedCells="1" selectUnlockedCells="1"/>
  <mergeCells count="15">
    <mergeCell ref="C6:E6"/>
    <mergeCell ref="F6:H6"/>
    <mergeCell ref="C8:C10"/>
    <mergeCell ref="D8:E8"/>
    <mergeCell ref="D9:E9"/>
    <mergeCell ref="D10:E10"/>
    <mergeCell ref="C7:E7"/>
    <mergeCell ref="I46:K46"/>
    <mergeCell ref="I12:I13"/>
    <mergeCell ref="J12:J13"/>
    <mergeCell ref="E29:H29"/>
    <mergeCell ref="E30:J30"/>
    <mergeCell ref="D27:F27"/>
    <mergeCell ref="I29:J29"/>
    <mergeCell ref="F12:F13"/>
  </mergeCells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入札書</vt:lpstr>
      <vt:lpstr>従量電灯A</vt:lpstr>
      <vt:lpstr>従量電灯B</vt:lpstr>
      <vt:lpstr>低圧電力</vt:lpstr>
      <vt:lpstr>従量電灯A!Print_Area</vt:lpstr>
      <vt:lpstr>従量電灯B!Print_Area</vt:lpstr>
      <vt:lpstr>低圧電力!Print_Area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dcterms:modified xsi:type="dcterms:W3CDTF">2021-11-26T05:05:07Z</dcterms:modified>
</cp:coreProperties>
</file>