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pi.box.com/wopi/files/2070738368563/WOPIServiceId_TP_BOX_2/WOPIUserId_-/"/>
    </mc:Choice>
  </mc:AlternateContent>
  <xr:revisionPtr revIDLastSave="289" documentId="13_ncr:1_{7A737C64-986F-4270-A6A5-949F36985875}" xr6:coauthVersionLast="47" xr6:coauthVersionMax="47" xr10:uidLastSave="{3AAF8C42-6541-40A9-A343-24FA7D24BDC1}"/>
  <bookViews>
    <workbookView xWindow="-110" yWindow="-110" windowWidth="25180" windowHeight="16140" tabRatio="840" xr2:uid="{00000000-000D-0000-FFFF-FFFF00000000}"/>
  </bookViews>
  <sheets>
    <sheet name="入札書" sheetId="15" r:id="rId1"/>
    <sheet name="従量電灯A" sheetId="10" r:id="rId2"/>
    <sheet name="従量電灯B" sheetId="11" r:id="rId3"/>
    <sheet name="低圧電力" sheetId="12" r:id="rId4"/>
  </sheets>
  <definedNames>
    <definedName name="_xlnm.Print_Area" localSheetId="1">従量電灯A!$A$1:$K$30</definedName>
    <definedName name="_xlnm.Print_Area" localSheetId="2">従量電灯B!$A$1:$K$30</definedName>
    <definedName name="_xlnm.Print_Area" localSheetId="3">低圧電力!$A$1:$J$30</definedName>
    <definedName name="_xlnm.Print_Area" localSheetId="0">入札書!$A$1:$G$38</definedName>
    <definedName name="でんき" localSheetId="0">#REF!</definedName>
    <definedName name="でんき">#REF!</definedName>
    <definedName name="案件名称" localSheetId="0">#REF!</definedName>
    <definedName name="案件名称">#REF!</definedName>
    <definedName name="契約書" localSheetId="0">#REF!</definedName>
    <definedName name="契約書">#REF!</definedName>
    <definedName name="契約番号" localSheetId="0">#REF!</definedName>
    <definedName name="契約番号">#REF!</definedName>
    <definedName name="使用予定数量" localSheetId="0">#REF!</definedName>
    <definedName name="使用予定数量">#REF!</definedName>
    <definedName name="別紙" localSheetId="0">#REF!</definedName>
    <definedName name="別紙">#REF!</definedName>
    <definedName name="履行場所" localSheetId="0">#REF!</definedName>
    <definedName name="履行場所">#REF!</definedName>
    <definedName name="連番" localSheetId="0">#REF!</definedName>
    <definedName name="連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2" l="1"/>
  <c r="D26" i="12"/>
  <c r="D27" i="12" l="1"/>
  <c r="F8" i="12"/>
  <c r="F9" i="12"/>
  <c r="F7" i="12"/>
  <c r="H8" i="11"/>
  <c r="H9" i="11"/>
  <c r="H10" i="11"/>
  <c r="H7" i="11"/>
  <c r="H8" i="10"/>
  <c r="H9" i="10"/>
  <c r="H10" i="10"/>
  <c r="H7" i="10"/>
  <c r="H14" i="10" s="1"/>
  <c r="B3" i="12"/>
  <c r="B3" i="11"/>
  <c r="B3" i="10"/>
  <c r="I14" i="10" l="1"/>
  <c r="I14" i="11"/>
  <c r="I15" i="11"/>
  <c r="I16" i="11"/>
  <c r="H14" i="11"/>
  <c r="H15" i="11"/>
  <c r="H16" i="11"/>
  <c r="J14" i="11" l="1"/>
  <c r="J15" i="11"/>
  <c r="J16" i="11"/>
  <c r="I18" i="10" l="1"/>
  <c r="F26" i="10"/>
  <c r="E26" i="11"/>
  <c r="E26" i="10"/>
  <c r="F26" i="12"/>
  <c r="I25" i="12"/>
  <c r="H25" i="12"/>
  <c r="I24" i="12"/>
  <c r="H24" i="12"/>
  <c r="I23" i="12"/>
  <c r="H23" i="12"/>
  <c r="I22" i="12"/>
  <c r="H22" i="12"/>
  <c r="I21" i="12"/>
  <c r="H21" i="12"/>
  <c r="I20" i="12"/>
  <c r="H20" i="12"/>
  <c r="I19" i="12"/>
  <c r="H19" i="12"/>
  <c r="I18" i="12"/>
  <c r="H18" i="12"/>
  <c r="I17" i="12"/>
  <c r="H17" i="12"/>
  <c r="I16" i="12"/>
  <c r="H16" i="12"/>
  <c r="I15" i="12"/>
  <c r="H15" i="12"/>
  <c r="I14" i="12"/>
  <c r="H14" i="12"/>
  <c r="F26" i="11"/>
  <c r="D26" i="11"/>
  <c r="I25" i="11"/>
  <c r="H25" i="11"/>
  <c r="I24" i="11"/>
  <c r="H24" i="11"/>
  <c r="I23" i="11"/>
  <c r="H23" i="11"/>
  <c r="I22" i="11"/>
  <c r="H22" i="11"/>
  <c r="I21" i="11"/>
  <c r="H21" i="11"/>
  <c r="I20" i="11"/>
  <c r="H20" i="11"/>
  <c r="I19" i="11"/>
  <c r="H19" i="11"/>
  <c r="I18" i="11"/>
  <c r="H18" i="11"/>
  <c r="I17" i="11"/>
  <c r="H17" i="11"/>
  <c r="D26" i="10"/>
  <c r="I25" i="10"/>
  <c r="H25" i="10"/>
  <c r="I24" i="10"/>
  <c r="H24" i="10"/>
  <c r="I23" i="10"/>
  <c r="H23" i="10"/>
  <c r="I22" i="10"/>
  <c r="H22" i="10"/>
  <c r="I21" i="10"/>
  <c r="H21" i="10"/>
  <c r="I20" i="10"/>
  <c r="H20" i="10"/>
  <c r="I19" i="10"/>
  <c r="H19" i="10"/>
  <c r="H18" i="10"/>
  <c r="I17" i="10"/>
  <c r="H17" i="10"/>
  <c r="I16" i="10"/>
  <c r="H16" i="10"/>
  <c r="I15" i="10"/>
  <c r="H15" i="10"/>
  <c r="J18" i="12" l="1"/>
  <c r="J22" i="12"/>
  <c r="H26" i="11"/>
  <c r="J15" i="12"/>
  <c r="J23" i="12"/>
  <c r="J19" i="12"/>
  <c r="J21" i="12"/>
  <c r="H26" i="12"/>
  <c r="J14" i="12"/>
  <c r="J22" i="11"/>
  <c r="J19" i="11"/>
  <c r="J23" i="11"/>
  <c r="J20" i="11"/>
  <c r="J16" i="12"/>
  <c r="J25" i="12"/>
  <c r="J15" i="10"/>
  <c r="J19" i="10"/>
  <c r="J23" i="10"/>
  <c r="J21" i="11"/>
  <c r="J25" i="11"/>
  <c r="D27" i="10"/>
  <c r="J17" i="12"/>
  <c r="J20" i="12"/>
  <c r="J24" i="12"/>
  <c r="D27" i="11"/>
  <c r="J17" i="11"/>
  <c r="J24" i="11"/>
  <c r="I26" i="12"/>
  <c r="I26" i="11"/>
  <c r="J17" i="10"/>
  <c r="J21" i="10"/>
  <c r="J25" i="10"/>
  <c r="J18" i="11"/>
  <c r="I26" i="10"/>
  <c r="H26" i="10"/>
  <c r="J14" i="10"/>
  <c r="J16" i="10"/>
  <c r="J18" i="10"/>
  <c r="J20" i="10"/>
  <c r="J22" i="10"/>
  <c r="J24" i="10"/>
  <c r="J26" i="12" l="1"/>
  <c r="I29" i="12" s="1"/>
  <c r="J26" i="11"/>
  <c r="I29" i="11" s="1"/>
  <c r="J26" i="10"/>
  <c r="I29" i="10" s="1"/>
  <c r="F30" i="15" l="1"/>
  <c r="F29" i="15"/>
  <c r="F28" i="15"/>
  <c r="F33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野村　憲由</author>
  </authors>
  <commentList>
    <comment ref="J12" authorId="0" shapeId="0" xr:uid="{00000000-0006-0000-0100-000001000000}">
      <text>
        <r>
          <rPr>
            <sz val="9"/>
            <rFont val="ＭＳ Ｐゴシック"/>
            <family val="3"/>
            <charset val="128"/>
          </rPr>
          <t xml:space="preserve">基本料金＋電力量料金（整数化）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野村　憲由</author>
  </authors>
  <commentList>
    <comment ref="J12" authorId="0" shapeId="0" xr:uid="{00000000-0006-0000-0200-000001000000}">
      <text>
        <r>
          <rPr>
            <sz val="9"/>
            <rFont val="ＭＳ Ｐゴシック"/>
            <family val="3"/>
            <charset val="128"/>
          </rPr>
          <t xml:space="preserve">基本料金＋電力量料金（整数化）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野村　憲由</author>
  </authors>
  <commentList>
    <comment ref="J12" authorId="0" shapeId="0" xr:uid="{00000000-0006-0000-0300-000001000000}">
      <text>
        <r>
          <rPr>
            <sz val="9"/>
            <rFont val="ＭＳ Ｐゴシック"/>
            <family val="3"/>
            <charset val="128"/>
          </rPr>
          <t xml:space="preserve">基本料金＋電力量料金（整数化）
</t>
        </r>
      </text>
    </comment>
  </commentList>
</comments>
</file>

<file path=xl/sharedStrings.xml><?xml version="1.0" encoding="utf-8"?>
<sst xmlns="http://schemas.openxmlformats.org/spreadsheetml/2006/main" count="244" uniqueCount="111">
  <si>
    <t>総合計金額（入札金額）</t>
    <rPh sb="0" eb="2">
      <t>ソウゴウ</t>
    </rPh>
    <rPh sb="2" eb="3">
      <t>ケイ</t>
    </rPh>
    <rPh sb="3" eb="4">
      <t>キン</t>
    </rPh>
    <rPh sb="4" eb="5">
      <t>ガク</t>
    </rPh>
    <rPh sb="6" eb="8">
      <t>ニュウサツ</t>
    </rPh>
    <rPh sb="8" eb="10">
      <t>キンガク</t>
    </rPh>
    <phoneticPr fontId="2"/>
  </si>
  <si>
    <t>単　　価</t>
    <rPh sb="0" eb="1">
      <t>タン</t>
    </rPh>
    <rPh sb="3" eb="4">
      <t>アタイ</t>
    </rPh>
    <phoneticPr fontId="2"/>
  </si>
  <si>
    <t>（円/施設/月）</t>
    <rPh sb="1" eb="2">
      <t>エン</t>
    </rPh>
    <rPh sb="3" eb="5">
      <t>シセツ</t>
    </rPh>
    <rPh sb="6" eb="7">
      <t>ツキ</t>
    </rPh>
    <phoneticPr fontId="2"/>
  </si>
  <si>
    <t>電力量
料金</t>
    <rPh sb="0" eb="2">
      <t>デンリョク</t>
    </rPh>
    <rPh sb="2" eb="3">
      <t>リョウ</t>
    </rPh>
    <rPh sb="4" eb="6">
      <t>リョウキン</t>
    </rPh>
    <phoneticPr fontId="2"/>
  </si>
  <si>
    <t>第１段階（15kWh超120kWhまで）</t>
    <rPh sb="0" eb="1">
      <t>ダイ</t>
    </rPh>
    <rPh sb="2" eb="4">
      <t>ダンカイ</t>
    </rPh>
    <rPh sb="10" eb="11">
      <t>チョウ</t>
    </rPh>
    <phoneticPr fontId="2"/>
  </si>
  <si>
    <t>（円/ｋWｈ）</t>
    <rPh sb="1" eb="2">
      <t>エン</t>
    </rPh>
    <phoneticPr fontId="2"/>
  </si>
  <si>
    <t>第２段階（120kWh超300kWhまで）</t>
    <rPh sb="0" eb="1">
      <t>ダイ</t>
    </rPh>
    <rPh sb="2" eb="4">
      <t>ダンカイ</t>
    </rPh>
    <rPh sb="11" eb="12">
      <t>チョウ</t>
    </rPh>
    <phoneticPr fontId="2"/>
  </si>
  <si>
    <t>第３段階（300kWh超）</t>
    <rPh sb="0" eb="1">
      <t>ダイ</t>
    </rPh>
    <rPh sb="2" eb="4">
      <t>ダンカイ</t>
    </rPh>
    <rPh sb="11" eb="12">
      <t>チョウ</t>
    </rPh>
    <phoneticPr fontId="2"/>
  </si>
  <si>
    <t>契約数</t>
    <rPh sb="0" eb="2">
      <t>ケイヤク</t>
    </rPh>
    <rPh sb="2" eb="3">
      <t>スウ</t>
    </rPh>
    <phoneticPr fontId="2"/>
  </si>
  <si>
    <t>力率</t>
    <rPh sb="0" eb="1">
      <t>リキ</t>
    </rPh>
    <rPh sb="1" eb="2">
      <t>リツ</t>
    </rPh>
    <phoneticPr fontId="2"/>
  </si>
  <si>
    <t>第１段階</t>
    <rPh sb="0" eb="1">
      <t>ダイ</t>
    </rPh>
    <rPh sb="2" eb="4">
      <t>ダンカイ</t>
    </rPh>
    <phoneticPr fontId="2"/>
  </si>
  <si>
    <t>第２段階</t>
    <rPh sb="0" eb="1">
      <t>ダイ</t>
    </rPh>
    <rPh sb="2" eb="4">
      <t>ダンカイ</t>
    </rPh>
    <phoneticPr fontId="2"/>
  </si>
  <si>
    <t>第３段階</t>
    <rPh sb="0" eb="1">
      <t>ダイ</t>
    </rPh>
    <rPh sb="2" eb="4">
      <t>ダンカイ</t>
    </rPh>
    <phoneticPr fontId="2"/>
  </si>
  <si>
    <t>小計</t>
    <rPh sb="0" eb="2">
      <t>ショウケイ</t>
    </rPh>
    <phoneticPr fontId="2"/>
  </si>
  <si>
    <t>基本料金（円）</t>
    <rPh sb="0" eb="2">
      <t>キホン</t>
    </rPh>
    <rPh sb="2" eb="4">
      <t>リョウキン</t>
    </rPh>
    <rPh sb="5" eb="6">
      <t>エン</t>
    </rPh>
    <phoneticPr fontId="2"/>
  </si>
  <si>
    <t>(施設)</t>
    <rPh sb="1" eb="3">
      <t>シセツ</t>
    </rPh>
    <phoneticPr fontId="2"/>
  </si>
  <si>
    <t>（％）</t>
    <phoneticPr fontId="2"/>
  </si>
  <si>
    <t>（kWh）</t>
    <phoneticPr fontId="2"/>
  </si>
  <si>
    <t>常時</t>
    <rPh sb="0" eb="2">
      <t>ジョウジ</t>
    </rPh>
    <phoneticPr fontId="2"/>
  </si>
  <si>
    <t>（小計）</t>
    <rPh sb="1" eb="3">
      <t>ショウケイ</t>
    </rPh>
    <phoneticPr fontId="2"/>
  </si>
  <si>
    <t>（円/ｋVA/月）</t>
    <rPh sb="1" eb="2">
      <t>エン</t>
    </rPh>
    <rPh sb="7" eb="8">
      <t>ツキ</t>
    </rPh>
    <phoneticPr fontId="2"/>
  </si>
  <si>
    <t>(kVA)</t>
    <phoneticPr fontId="2"/>
  </si>
  <si>
    <t>（円/ｋW）</t>
    <rPh sb="1" eb="2">
      <t>エン</t>
    </rPh>
    <phoneticPr fontId="2"/>
  </si>
  <si>
    <t>（円/ｋW/月）</t>
    <rPh sb="1" eb="2">
      <t>エン</t>
    </rPh>
    <rPh sb="6" eb="7">
      <t>ツキ</t>
    </rPh>
    <phoneticPr fontId="2"/>
  </si>
  <si>
    <t>従量
料金</t>
    <rPh sb="0" eb="2">
      <t>ジュウリョウ</t>
    </rPh>
    <rPh sb="3" eb="5">
      <t>リョウキン</t>
    </rPh>
    <phoneticPr fontId="2"/>
  </si>
  <si>
    <t>契約電力</t>
    <rPh sb="0" eb="2">
      <t>ケイヤク</t>
    </rPh>
    <rPh sb="2" eb="4">
      <t>デンリョク</t>
    </rPh>
    <phoneticPr fontId="2"/>
  </si>
  <si>
    <t>従量料金（円）</t>
    <rPh sb="0" eb="2">
      <t>ジュウリョウ</t>
    </rPh>
    <rPh sb="2" eb="4">
      <t>リョウキン</t>
    </rPh>
    <rPh sb="5" eb="6">
      <t>エン</t>
    </rPh>
    <phoneticPr fontId="2"/>
  </si>
  <si>
    <t>(kW)</t>
    <phoneticPr fontId="2"/>
  </si>
  <si>
    <t>豊中市長 宛</t>
    <rPh sb="0" eb="2">
      <t>トヨナカ</t>
    </rPh>
    <rPh sb="2" eb="4">
      <t>シチョウ</t>
    </rPh>
    <rPh sb="5" eb="6">
      <t>ア</t>
    </rPh>
    <phoneticPr fontId="2"/>
  </si>
  <si>
    <t>施設グループ（従量電灯A）　合計金額</t>
    <rPh sb="0" eb="2">
      <t>シセツ</t>
    </rPh>
    <rPh sb="7" eb="9">
      <t>ジュウリョウ</t>
    </rPh>
    <rPh sb="9" eb="11">
      <t>デントウ</t>
    </rPh>
    <rPh sb="14" eb="16">
      <t>ゴウケイ</t>
    </rPh>
    <rPh sb="16" eb="18">
      <t>キンガク</t>
    </rPh>
    <phoneticPr fontId="2"/>
  </si>
  <si>
    <t>施設グループ（従量電灯A）合計金額</t>
    <rPh sb="0" eb="2">
      <t>シセツ</t>
    </rPh>
    <rPh sb="7" eb="9">
      <t>ジュウリョウ</t>
    </rPh>
    <rPh sb="9" eb="11">
      <t>デントウ</t>
    </rPh>
    <rPh sb="13" eb="15">
      <t>ゴウケイ</t>
    </rPh>
    <rPh sb="15" eb="17">
      <t>キンガク</t>
    </rPh>
    <rPh sb="16" eb="17">
      <t>ニュウキン</t>
    </rPh>
    <phoneticPr fontId="2"/>
  </si>
  <si>
    <t>施設グループ（従量電灯B）合計金額</t>
    <rPh sb="0" eb="2">
      <t>シセツ</t>
    </rPh>
    <rPh sb="7" eb="9">
      <t>ジュウリョウ</t>
    </rPh>
    <rPh sb="9" eb="11">
      <t>デントウ</t>
    </rPh>
    <rPh sb="13" eb="15">
      <t>ゴウケイ</t>
    </rPh>
    <rPh sb="15" eb="17">
      <t>キンガク</t>
    </rPh>
    <rPh sb="16" eb="17">
      <t>ニュウキン</t>
    </rPh>
    <phoneticPr fontId="2"/>
  </si>
  <si>
    <t>施設グループ（低圧電力）合計金額</t>
    <rPh sb="0" eb="2">
      <t>シセツ</t>
    </rPh>
    <rPh sb="7" eb="9">
      <t>テイアツ</t>
    </rPh>
    <rPh sb="9" eb="11">
      <t>デンリョク</t>
    </rPh>
    <rPh sb="12" eb="14">
      <t>ゴウケイ</t>
    </rPh>
    <rPh sb="14" eb="16">
      <t>キンガク</t>
    </rPh>
    <rPh sb="15" eb="16">
      <t>ニュウキン</t>
    </rPh>
    <phoneticPr fontId="2"/>
  </si>
  <si>
    <t>施設グループ(従量電灯B)合計金額</t>
    <rPh sb="0" eb="2">
      <t>シセツ</t>
    </rPh>
    <rPh sb="7" eb="9">
      <t>ジュウリョウ</t>
    </rPh>
    <rPh sb="9" eb="11">
      <t>デントウ</t>
    </rPh>
    <rPh sb="13" eb="15">
      <t>ゴウケイ</t>
    </rPh>
    <rPh sb="15" eb="17">
      <t>キンガク</t>
    </rPh>
    <rPh sb="16" eb="17">
      <t>ニュウキン</t>
    </rPh>
    <phoneticPr fontId="2"/>
  </si>
  <si>
    <t>施設グループ(低圧電力)合計金額</t>
    <rPh sb="0" eb="2">
      <t>シセツ</t>
    </rPh>
    <rPh sb="7" eb="9">
      <t>テイアツ</t>
    </rPh>
    <rPh sb="9" eb="11">
      <t>デンリョク</t>
    </rPh>
    <rPh sb="12" eb="14">
      <t>ゴウケイ</t>
    </rPh>
    <rPh sb="14" eb="16">
      <t>キンガク</t>
    </rPh>
    <rPh sb="15" eb="16">
      <t>ニュウキン</t>
    </rPh>
    <phoneticPr fontId="2"/>
  </si>
  <si>
    <t>件名</t>
    <rPh sb="0" eb="2">
      <t>ケンメイ</t>
    </rPh>
    <phoneticPr fontId="2"/>
  </si>
  <si>
    <t>予定使用電力量(合計）</t>
    <rPh sb="0" eb="2">
      <t>ヨテイ</t>
    </rPh>
    <rPh sb="2" eb="4">
      <t>シヨウ</t>
    </rPh>
    <rPh sb="4" eb="6">
      <t>デンリョク</t>
    </rPh>
    <rPh sb="5" eb="6">
      <t>リョク</t>
    </rPh>
    <rPh sb="6" eb="7">
      <t>リョウ</t>
    </rPh>
    <rPh sb="8" eb="10">
      <t>ゴウケイ</t>
    </rPh>
    <phoneticPr fontId="2"/>
  </si>
  <si>
    <t>最低料金（最初の15kWhまで）</t>
    <rPh sb="0" eb="2">
      <t>サイテイ</t>
    </rPh>
    <rPh sb="2" eb="4">
      <t>リョウキン</t>
    </rPh>
    <rPh sb="5" eb="7">
      <t>サイショ</t>
    </rPh>
    <phoneticPr fontId="2"/>
  </si>
  <si>
    <t>基本料金</t>
    <rPh sb="0" eb="2">
      <t>キホン</t>
    </rPh>
    <rPh sb="2" eb="4">
      <t>リョウキン</t>
    </rPh>
    <phoneticPr fontId="2"/>
  </si>
  <si>
    <t>※総合計金額は､施設グループ毎の合計金額を足し合わせた金額とする。</t>
    <rPh sb="1" eb="2">
      <t>ソウ</t>
    </rPh>
    <rPh sb="2" eb="4">
      <t>ゴウケイ</t>
    </rPh>
    <rPh sb="4" eb="6">
      <t>キンガク</t>
    </rPh>
    <rPh sb="8" eb="10">
      <t>シセツ</t>
    </rPh>
    <rPh sb="14" eb="15">
      <t>マイ</t>
    </rPh>
    <rPh sb="16" eb="18">
      <t>ゴウケイ</t>
    </rPh>
    <rPh sb="18" eb="20">
      <t>キンガク</t>
    </rPh>
    <rPh sb="21" eb="22">
      <t>タ</t>
    </rPh>
    <rPh sb="23" eb="24">
      <t>ア</t>
    </rPh>
    <rPh sb="27" eb="29">
      <t>キンガク</t>
    </rPh>
    <phoneticPr fontId="2"/>
  </si>
  <si>
    <t>入札内訳書　　施設グループ（低圧電力）</t>
  </si>
  <si>
    <t>入札内訳書　　施設グループ（従量電灯B）</t>
  </si>
  <si>
    <t>入札内訳書　　施設グループ（従量電灯A）</t>
  </si>
  <si>
    <t>※施設グループ毎の合計金額は該当する施設グループの入札内訳書のとおり。</t>
    <rPh sb="1" eb="3">
      <t>シセツ</t>
    </rPh>
    <rPh sb="7" eb="8">
      <t>マイ</t>
    </rPh>
    <rPh sb="9" eb="11">
      <t>ゴウケイ</t>
    </rPh>
    <rPh sb="11" eb="13">
      <t>キンガク</t>
    </rPh>
    <rPh sb="14" eb="16">
      <t>ガイトウ</t>
    </rPh>
    <rPh sb="18" eb="20">
      <t>シセツ</t>
    </rPh>
    <rPh sb="27" eb="30">
      <t>ウチワケショ</t>
    </rPh>
    <phoneticPr fontId="2"/>
  </si>
  <si>
    <t>夏　季</t>
    <rPh sb="0" eb="1">
      <t>ナツ</t>
    </rPh>
    <rPh sb="2" eb="3">
      <t>キ</t>
    </rPh>
    <phoneticPr fontId="2"/>
  </si>
  <si>
    <t>その他季</t>
    <rPh sb="2" eb="3">
      <t>タ</t>
    </rPh>
    <rPh sb="3" eb="4">
      <t>キ</t>
    </rPh>
    <phoneticPr fontId="2"/>
  </si>
  <si>
    <t>夏季</t>
    <rPh sb="0" eb="2">
      <t>カキ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</si>
  <si>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</si>
  <si>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</si>
  <si>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</si>
  <si>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</si>
  <si>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</si>
  <si>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</si>
  <si>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</si>
  <si>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</si>
  <si>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</si>
  <si>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</si>
  <si>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</si>
  <si>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</si>
  <si>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第1段階</t>
    <rPh sb="0" eb="1">
      <t>ダイ</t>
    </rPh>
    <rPh sb="2" eb="4">
      <t>ダンカイ</t>
    </rPh>
    <phoneticPr fontId="2"/>
  </si>
  <si>
    <t>第2段階</t>
    <rPh sb="0" eb="1">
      <t>ダイ</t>
    </rPh>
    <rPh sb="2" eb="4">
      <t>ダンカイ</t>
    </rPh>
    <phoneticPr fontId="2"/>
  </si>
  <si>
    <t>第3段階</t>
    <rPh sb="0" eb="1">
      <t>ダイ</t>
    </rPh>
    <rPh sb="2" eb="4">
      <t>ダンカイ</t>
    </rPh>
    <phoneticPr fontId="2"/>
  </si>
  <si>
    <t>第1段階　(X&lt;=120)</t>
    <rPh sb="0" eb="1">
      <t>ダイ</t>
    </rPh>
    <rPh sb="2" eb="4">
      <t>ダンカイ</t>
    </rPh>
    <phoneticPr fontId="3"/>
  </si>
  <si>
    <t>第2段階　(120&lt;X&lt;=300)</t>
    <rPh sb="0" eb="1">
      <t>ダイ</t>
    </rPh>
    <rPh sb="2" eb="4">
      <t>ダンカイ</t>
    </rPh>
    <phoneticPr fontId="3"/>
  </si>
  <si>
    <t>第3段階　(X&gt;300)</t>
    <rPh sb="0" eb="1">
      <t>ダイ</t>
    </rPh>
    <rPh sb="2" eb="4">
      <t>ダンカイ</t>
    </rPh>
    <phoneticPr fontId="3"/>
  </si>
  <si>
    <t>電力</t>
    <rPh sb="0" eb="2">
      <t>デンリョク</t>
    </rPh>
    <phoneticPr fontId="2"/>
  </si>
  <si>
    <t>月</t>
    <rPh sb="0" eb="1">
      <t>ツキ</t>
    </rPh>
    <phoneticPr fontId="2"/>
  </si>
  <si>
    <t>第１段階（120kWhまで）</t>
    <rPh sb="0" eb="1">
      <t>ダイ</t>
    </rPh>
    <rPh sb="2" eb="4">
      <t>ダンカイ</t>
    </rPh>
    <phoneticPr fontId="2"/>
  </si>
  <si>
    <t>単価契約</t>
    <rPh sb="0" eb="2">
      <t>タンカ</t>
    </rPh>
    <rPh sb="2" eb="4">
      <t>ケイヤク</t>
    </rPh>
    <phoneticPr fontId="11"/>
  </si>
  <si>
    <t>件名</t>
    <rPh sb="0" eb="2">
      <t>ケンメイ</t>
    </rPh>
    <phoneticPr fontId="11"/>
  </si>
  <si>
    <t>豊中市市有施設等で使用する電力調達（低圧）</t>
    <rPh sb="18" eb="20">
      <t>テイアツ</t>
    </rPh>
    <phoneticPr fontId="11"/>
  </si>
  <si>
    <t>施設
グループ</t>
    <rPh sb="0" eb="2">
      <t>シセツ</t>
    </rPh>
    <phoneticPr fontId="11"/>
  </si>
  <si>
    <t>従量電灯A</t>
    <rPh sb="0" eb="2">
      <t>ジュウリョウ</t>
    </rPh>
    <rPh sb="2" eb="4">
      <t>デントウ</t>
    </rPh>
    <phoneticPr fontId="16"/>
  </si>
  <si>
    <t>最低料金（最初の15kWhまで）</t>
    <rPh sb="0" eb="2">
      <t>サイテイ</t>
    </rPh>
    <rPh sb="5" eb="7">
      <t>サイショ</t>
    </rPh>
    <phoneticPr fontId="11"/>
  </si>
  <si>
    <t>円</t>
    <rPh sb="0" eb="1">
      <t>エン</t>
    </rPh>
    <phoneticPr fontId="16"/>
  </si>
  <si>
    <t>電力量料金</t>
    <rPh sb="0" eb="2">
      <t>デンリョク</t>
    </rPh>
    <rPh sb="2" eb="3">
      <t>リョウ</t>
    </rPh>
    <phoneticPr fontId="16"/>
  </si>
  <si>
    <t>従量電灯B</t>
    <rPh sb="0" eb="2">
      <t>ジュウリョウ</t>
    </rPh>
    <rPh sb="2" eb="4">
      <t>デントウ</t>
    </rPh>
    <phoneticPr fontId="16"/>
  </si>
  <si>
    <t>基本料金</t>
    <phoneticPr fontId="16"/>
  </si>
  <si>
    <t>低圧電力</t>
    <rPh sb="0" eb="2">
      <t>テイアツ</t>
    </rPh>
    <rPh sb="2" eb="4">
      <t>デンリョク</t>
    </rPh>
    <phoneticPr fontId="16"/>
  </si>
  <si>
    <t>基本料金</t>
  </si>
  <si>
    <t>入　札　書　　</t>
    <rPh sb="0" eb="1">
      <t>イ</t>
    </rPh>
    <rPh sb="2" eb="3">
      <t>サツ</t>
    </rPh>
    <phoneticPr fontId="11"/>
  </si>
  <si>
    <t>印</t>
    <rPh sb="0" eb="1">
      <t>イン</t>
    </rPh>
    <phoneticPr fontId="11"/>
  </si>
  <si>
    <t>所在地</t>
    <rPh sb="0" eb="3">
      <t>ショザイチ</t>
    </rPh>
    <phoneticPr fontId="11"/>
  </si>
  <si>
    <t>商号又は名称</t>
    <rPh sb="0" eb="2">
      <t>ショウゴウ</t>
    </rPh>
    <rPh sb="2" eb="3">
      <t>マタ</t>
    </rPh>
    <rPh sb="4" eb="6">
      <t>メイショウ</t>
    </rPh>
    <phoneticPr fontId="11"/>
  </si>
  <si>
    <t>代表者氏名</t>
    <rPh sb="0" eb="3">
      <t>ダイヒョウシャ</t>
    </rPh>
    <rPh sb="3" eb="5">
      <t>シメイ</t>
    </rPh>
    <phoneticPr fontId="11"/>
  </si>
  <si>
    <t>※入札書の提出は施設グループ毎の入札内訳書も併せて提出のこと。</t>
    <phoneticPr fontId="2"/>
  </si>
  <si>
    <t>※入札書に記載された金額は、契約希望金額の100/110に相当する金額である。</t>
    <rPh sb="1" eb="3">
      <t>ニュウサツ</t>
    </rPh>
    <rPh sb="3" eb="4">
      <t>ショ</t>
    </rPh>
    <rPh sb="5" eb="7">
      <t>キサイ</t>
    </rPh>
    <rPh sb="10" eb="12">
      <t>キンガク</t>
    </rPh>
    <rPh sb="14" eb="16">
      <t>ケイヤク</t>
    </rPh>
    <rPh sb="16" eb="18">
      <t>キボウ</t>
    </rPh>
    <rPh sb="18" eb="20">
      <t>キンガク</t>
    </rPh>
    <rPh sb="29" eb="31">
      <t>ソウトウ</t>
    </rPh>
    <rPh sb="33" eb="35">
      <t>キンガク</t>
    </rPh>
    <phoneticPr fontId="2"/>
  </si>
  <si>
    <t>（税抜）</t>
    <rPh sb="1" eb="2">
      <t>ゼイ</t>
    </rPh>
    <rPh sb="2" eb="3">
      <t>ヌ</t>
    </rPh>
    <phoneticPr fontId="2"/>
  </si>
  <si>
    <t>単　価</t>
    <rPh sb="0" eb="1">
      <t>タン</t>
    </rPh>
    <rPh sb="2" eb="3">
      <t>アタイ</t>
    </rPh>
    <phoneticPr fontId="11"/>
  </si>
  <si>
    <t>項　　目</t>
    <rPh sb="0" eb="1">
      <t>コウ</t>
    </rPh>
    <rPh sb="3" eb="4">
      <t>メ</t>
    </rPh>
    <phoneticPr fontId="11"/>
  </si>
  <si>
    <t>電気料金（円）</t>
    <rPh sb="0" eb="2">
      <t>デンキ</t>
    </rPh>
    <rPh sb="2" eb="4">
      <t>リョウキン</t>
    </rPh>
    <rPh sb="5" eb="6">
      <t>エン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</si>
  <si>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</si>
  <si>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</si>
  <si>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</si>
  <si>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</si>
  <si>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</si>
  <si>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</si>
  <si>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</si>
  <si>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</si>
  <si>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</si>
  <si>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</si>
  <si>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</si>
  <si>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</si>
  <si>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くじ番号</t>
    <rPh sb="2" eb="4">
      <t>バンゴウ</t>
    </rPh>
    <phoneticPr fontId="2"/>
  </si>
  <si>
    <t>（任意の3桁の数字を入力すること）</t>
    <rPh sb="1" eb="3">
      <t>ニンイ</t>
    </rPh>
    <rPh sb="5" eb="6">
      <t>ケタ</t>
    </rPh>
    <rPh sb="7" eb="9">
      <t>スウジ</t>
    </rPh>
    <rPh sb="10" eb="12">
      <t>ニュウリョク</t>
    </rPh>
    <phoneticPr fontId="2"/>
  </si>
  <si>
    <r>
      <t>（税込</t>
    </r>
    <r>
      <rPr>
        <sz val="11"/>
        <rFont val="ＭＳ Ｐゴシック"/>
        <family val="3"/>
        <charset val="128"/>
      </rPr>
      <t>）</t>
    </r>
    <rPh sb="1" eb="2">
      <t>ゼイ</t>
    </rPh>
    <rPh sb="2" eb="3">
      <t>コミ</t>
    </rPh>
    <phoneticPr fontId="2"/>
  </si>
  <si>
    <r>
      <rPr>
        <sz val="11"/>
        <rFont val="ＭＳ Ｐゴシック"/>
        <family val="3"/>
        <charset val="128"/>
      </rPr>
      <t>電力量料金（円）</t>
    </r>
    <rPh sb="0" eb="2">
      <t>デンリョク</t>
    </rPh>
    <rPh sb="2" eb="3">
      <t>リョウ</t>
    </rPh>
    <rPh sb="3" eb="5">
      <t>リョウキン</t>
    </rPh>
    <rPh sb="6" eb="7">
      <t>エン</t>
    </rPh>
    <phoneticPr fontId="2"/>
  </si>
  <si>
    <r>
      <t>契約</t>
    </r>
    <r>
      <rPr>
        <sz val="11"/>
        <rFont val="ＭＳ Ｐゴシック"/>
        <family val="3"/>
        <charset val="128"/>
      </rPr>
      <t>容量</t>
    </r>
    <rPh sb="0" eb="2">
      <t>ケイヤク</t>
    </rPh>
    <rPh sb="2" eb="4">
      <t>ヨウリョウ</t>
    </rPh>
    <phoneticPr fontId="2"/>
  </si>
  <si>
    <t>黄色部分に単価等を入力してください。</t>
    <rPh sb="7" eb="8">
      <t>トウ</t>
    </rPh>
    <phoneticPr fontId="2"/>
  </si>
  <si>
    <t>￥</t>
  </si>
  <si>
    <t>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</si>
</sst>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\ &quot;円/kW/月&quot;"/>
    <numFmt numFmtId="177" formatCode="General\ &quot;円/kWh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38" fontId="0" fillId="0" borderId="0" xfId="0" applyNumberFormat="1"/>
    <xf numFmtId="0" fontId="6" fillId="0" borderId="0" xfId="0" applyFont="1"/>
    <xf numFmtId="0" fontId="5" fillId="0" borderId="0" xfId="2" applyFont="1">
      <alignment vertical="center"/>
    </xf>
    <xf numFmtId="0" fontId="0" fillId="0" borderId="0" xfId="2" applyFont="1" applyAlignment="1">
      <alignment horizontal="center" vertical="center"/>
    </xf>
    <xf numFmtId="0" fontId="0" fillId="0" borderId="2" xfId="2" applyFont="1" applyBorder="1">
      <alignment vertical="center"/>
    </xf>
    <xf numFmtId="0" fontId="0" fillId="0" borderId="0" xfId="2" applyFont="1">
      <alignment vertical="center"/>
    </xf>
    <xf numFmtId="40" fontId="0" fillId="0" borderId="2" xfId="1" applyNumberFormat="1" applyFont="1" applyFill="1" applyBorder="1" applyAlignment="1" applyProtection="1">
      <alignment vertical="center"/>
      <protection locked="0"/>
    </xf>
    <xf numFmtId="40" fontId="0" fillId="0" borderId="5" xfId="1" applyNumberFormat="1" applyFont="1" applyFill="1" applyBorder="1" applyAlignment="1" applyProtection="1">
      <alignment vertical="center"/>
      <protection locked="0"/>
    </xf>
    <xf numFmtId="176" fontId="7" fillId="0" borderId="2" xfId="2" applyNumberFormat="1" applyFont="1" applyBorder="1" applyAlignment="1">
      <alignment horizontal="right" vertical="center"/>
    </xf>
    <xf numFmtId="40" fontId="0" fillId="2" borderId="2" xfId="1" applyNumberFormat="1" applyFont="1" applyFill="1" applyBorder="1" applyAlignment="1" applyProtection="1">
      <alignment vertical="center"/>
      <protection locked="0"/>
    </xf>
    <xf numFmtId="40" fontId="0" fillId="2" borderId="5" xfId="1" applyNumberFormat="1" applyFont="1" applyFill="1" applyBorder="1" applyAlignment="1" applyProtection="1">
      <alignment vertical="center"/>
      <protection locked="0"/>
    </xf>
    <xf numFmtId="176" fontId="7" fillId="2" borderId="2" xfId="2" applyNumberFormat="1" applyFont="1" applyFill="1" applyBorder="1" applyAlignment="1">
      <alignment horizontal="right" vertical="center"/>
    </xf>
    <xf numFmtId="40" fontId="0" fillId="3" borderId="2" xfId="1" applyNumberFormat="1" applyFont="1" applyFill="1" applyBorder="1" applyAlignment="1" applyProtection="1">
      <alignment vertical="center"/>
      <protection locked="0"/>
    </xf>
    <xf numFmtId="40" fontId="0" fillId="3" borderId="5" xfId="1" applyNumberFormat="1" applyFont="1" applyFill="1" applyBorder="1" applyAlignment="1" applyProtection="1">
      <alignment vertical="center"/>
      <protection locked="0"/>
    </xf>
    <xf numFmtId="176" fontId="7" fillId="3" borderId="2" xfId="2" applyNumberFormat="1" applyFont="1" applyFill="1" applyBorder="1" applyAlignment="1">
      <alignment horizontal="right" vertical="center"/>
    </xf>
    <xf numFmtId="176" fontId="7" fillId="4" borderId="2" xfId="2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0" fillId="0" borderId="9" xfId="1" applyFont="1" applyFill="1" applyBorder="1" applyAlignment="1" applyProtection="1">
      <alignment horizontal="right" vertical="center"/>
    </xf>
    <xf numFmtId="38" fontId="0" fillId="2" borderId="2" xfId="1" applyFont="1" applyFill="1" applyBorder="1" applyAlignment="1" applyProtection="1">
      <alignment horizontal="center" vertical="center"/>
    </xf>
    <xf numFmtId="38" fontId="8" fillId="0" borderId="0" xfId="1" applyFont="1" applyFill="1" applyAlignment="1" applyProtection="1">
      <alignment horizontal="left" vertical="center"/>
    </xf>
    <xf numFmtId="38" fontId="0" fillId="0" borderId="0" xfId="1" applyFont="1" applyFill="1" applyAlignment="1" applyProtection="1">
      <alignment horizontal="center" vertical="center"/>
    </xf>
    <xf numFmtId="0" fontId="4" fillId="0" borderId="0" xfId="0" applyFont="1"/>
    <xf numFmtId="0" fontId="5" fillId="0" borderId="0" xfId="0" applyFont="1"/>
    <xf numFmtId="38" fontId="0" fillId="0" borderId="0" xfId="1" applyFont="1" applyFill="1" applyBorder="1" applyAlignment="1" applyProtection="1">
      <alignment horizontal="left" vertical="center"/>
    </xf>
    <xf numFmtId="38" fontId="0" fillId="0" borderId="3" xfId="1" applyFont="1" applyFill="1" applyBorder="1" applyAlignment="1" applyProtection="1">
      <alignment horizontal="center"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right" vertical="center"/>
    </xf>
    <xf numFmtId="0" fontId="13" fillId="0" borderId="2" xfId="3" applyFont="1" applyBorder="1" applyAlignment="1">
      <alignment horizontal="center" vertical="center" wrapText="1" shrinkToFit="1"/>
    </xf>
    <xf numFmtId="0" fontId="15" fillId="0" borderId="8" xfId="3" applyFont="1" applyBorder="1" applyAlignment="1">
      <alignment horizontal="left" vertical="center"/>
    </xf>
    <xf numFmtId="38" fontId="10" fillId="0" borderId="0" xfId="4" applyFont="1" applyBorder="1" applyAlignment="1">
      <alignment vertical="center" textRotation="255" shrinkToFit="1"/>
    </xf>
    <xf numFmtId="0" fontId="15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vertical="center" shrinkToFit="1"/>
    </xf>
    <xf numFmtId="0" fontId="12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 shrinkToFit="1"/>
    </xf>
    <xf numFmtId="0" fontId="14" fillId="0" borderId="0" xfId="3" applyFont="1">
      <alignment vertical="center"/>
    </xf>
    <xf numFmtId="0" fontId="14" fillId="0" borderId="0" xfId="3" applyFont="1" applyAlignment="1">
      <alignment horizontal="right" vertical="center"/>
    </xf>
    <xf numFmtId="0" fontId="17" fillId="0" borderId="0" xfId="3" applyFont="1">
      <alignment vertical="center"/>
    </xf>
    <xf numFmtId="0" fontId="15" fillId="0" borderId="0" xfId="3" applyFont="1" applyAlignment="1">
      <alignment horizontal="left" vertical="center" shrinkToFit="1"/>
    </xf>
    <xf numFmtId="0" fontId="15" fillId="0" borderId="0" xfId="3" applyFont="1" applyAlignment="1">
      <alignment horizontal="left" vertical="center"/>
    </xf>
    <xf numFmtId="2" fontId="10" fillId="0" borderId="0" xfId="3" applyNumberFormat="1" applyFont="1">
      <alignment vertical="center"/>
    </xf>
    <xf numFmtId="0" fontId="21" fillId="0" borderId="0" xfId="3" applyFont="1">
      <alignment vertical="center"/>
    </xf>
    <xf numFmtId="1" fontId="0" fillId="0" borderId="0" xfId="1" applyNumberFormat="1" applyFont="1" applyFill="1" applyAlignment="1">
      <alignment horizontal="center" vertical="center" wrapText="1"/>
    </xf>
    <xf numFmtId="0" fontId="13" fillId="0" borderId="0" xfId="3" applyFont="1" applyAlignment="1">
      <alignment horizontal="left" vertical="center" shrinkToFit="1"/>
    </xf>
    <xf numFmtId="38" fontId="0" fillId="0" borderId="2" xfId="1" applyFont="1" applyFill="1" applyBorder="1" applyAlignment="1" applyProtection="1">
      <alignment horizontal="center" vertical="center"/>
    </xf>
    <xf numFmtId="0" fontId="13" fillId="0" borderId="0" xfId="3" applyFont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Fill="1" applyAlignment="1">
      <alignment horizontal="center" vertical="center"/>
    </xf>
    <xf numFmtId="1" fontId="0" fillId="0" borderId="0" xfId="0" applyNumberFormat="1"/>
    <xf numFmtId="1" fontId="0" fillId="0" borderId="0" xfId="1" applyNumberFormat="1" applyFont="1" applyFill="1" applyAlignment="1">
      <alignment horizontal="center" vertical="center"/>
    </xf>
    <xf numFmtId="38" fontId="0" fillId="0" borderId="0" xfId="1" applyFont="1" applyFill="1" applyAlignment="1" applyProtection="1">
      <alignment vertical="center"/>
    </xf>
    <xf numFmtId="1" fontId="0" fillId="0" borderId="0" xfId="0" applyNumberFormat="1" applyAlignment="1">
      <alignment horizontal="center" vertical="center"/>
    </xf>
    <xf numFmtId="40" fontId="0" fillId="4" borderId="2" xfId="1" applyNumberFormat="1" applyFont="1" applyFill="1" applyBorder="1" applyAlignment="1" applyProtection="1">
      <alignment vertical="center"/>
      <protection locked="0"/>
    </xf>
    <xf numFmtId="40" fontId="0" fillId="4" borderId="5" xfId="1" applyNumberFormat="1" applyFont="1" applyFill="1" applyBorder="1" applyAlignment="1" applyProtection="1">
      <alignment vertical="center"/>
      <protection locked="0"/>
    </xf>
    <xf numFmtId="176" fontId="0" fillId="0" borderId="0" xfId="2" applyNumberFormat="1" applyFont="1" applyAlignment="1">
      <alignment horizontal="center" vertical="center"/>
    </xf>
    <xf numFmtId="38" fontId="0" fillId="0" borderId="7" xfId="1" applyFont="1" applyFill="1" applyBorder="1" applyAlignment="1" applyProtection="1">
      <alignment vertical="center"/>
    </xf>
    <xf numFmtId="177" fontId="0" fillId="0" borderId="2" xfId="0" applyNumberFormat="1" applyBorder="1" applyAlignment="1">
      <alignment horizontal="center" vertical="center"/>
    </xf>
    <xf numFmtId="38" fontId="0" fillId="0" borderId="9" xfId="1" applyFont="1" applyFill="1" applyBorder="1" applyAlignment="1" applyProtection="1">
      <alignment vertical="center"/>
    </xf>
    <xf numFmtId="177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0" fillId="3" borderId="9" xfId="1" applyFont="1" applyFill="1" applyBorder="1" applyAlignment="1" applyProtection="1">
      <alignment horizontal="center" vertical="center"/>
    </xf>
    <xf numFmtId="38" fontId="0" fillId="4" borderId="9" xfId="1" applyFont="1" applyFill="1" applyBorder="1" applyAlignment="1" applyProtection="1">
      <alignment horizontal="center" vertical="center"/>
    </xf>
    <xf numFmtId="40" fontId="0" fillId="0" borderId="2" xfId="1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Fill="1" applyBorder="1" applyAlignment="1" applyProtection="1">
      <alignment vertical="center"/>
    </xf>
    <xf numFmtId="38" fontId="0" fillId="0" borderId="11" xfId="1" applyFont="1" applyFill="1" applyBorder="1" applyAlignment="1" applyProtection="1">
      <alignment horizontal="center" vertical="center"/>
    </xf>
    <xf numFmtId="38" fontId="0" fillId="0" borderId="0" xfId="1" applyFont="1" applyFill="1" applyBorder="1" applyAlignment="1" applyProtection="1">
      <alignment horizontal="center" vertical="center"/>
    </xf>
    <xf numFmtId="38" fontId="0" fillId="0" borderId="0" xfId="1" applyFont="1" applyFill="1" applyAlignment="1">
      <alignment vertical="center"/>
    </xf>
    <xf numFmtId="40" fontId="0" fillId="4" borderId="10" xfId="1" applyNumberFormat="1" applyFont="1" applyFill="1" applyBorder="1" applyAlignment="1" applyProtection="1">
      <alignment vertical="center"/>
      <protection locked="0"/>
    </xf>
    <xf numFmtId="38" fontId="0" fillId="2" borderId="6" xfId="1" applyFont="1" applyFill="1" applyBorder="1" applyAlignment="1" applyProtection="1">
      <alignment horizontal="center" vertical="center"/>
    </xf>
    <xf numFmtId="38" fontId="0" fillId="4" borderId="6" xfId="1" applyFont="1" applyFill="1" applyBorder="1" applyAlignment="1" applyProtection="1">
      <alignment horizontal="center" vertical="center"/>
    </xf>
    <xf numFmtId="38" fontId="0" fillId="0" borderId="2" xfId="1" applyFont="1" applyFill="1" applyBorder="1" applyAlignment="1" applyProtection="1">
      <alignment horizontal="center" vertical="center" shrinkToFit="1"/>
    </xf>
    <xf numFmtId="38" fontId="0" fillId="0" borderId="0" xfId="1" applyFont="1" applyFill="1" applyAlignment="1" applyProtection="1">
      <alignment horizontal="center" vertical="center" shrinkToFit="1"/>
    </xf>
    <xf numFmtId="40" fontId="0" fillId="0" borderId="2" xfId="1" applyNumberFormat="1" applyFont="1" applyFill="1" applyBorder="1" applyAlignment="1" applyProtection="1">
      <alignment horizontal="center" vertical="center" shrinkToFit="1"/>
    </xf>
    <xf numFmtId="1" fontId="0" fillId="0" borderId="0" xfId="2" applyNumberFormat="1" applyFont="1">
      <alignment vertical="center"/>
    </xf>
    <xf numFmtId="0" fontId="23" fillId="0" borderId="0" xfId="0" applyFont="1"/>
    <xf numFmtId="0" fontId="0" fillId="0" borderId="2" xfId="0" applyBorder="1" applyAlignment="1">
      <alignment horizontal="center" vertical="center"/>
    </xf>
    <xf numFmtId="0" fontId="10" fillId="5" borderId="2" xfId="3" applyFont="1" applyFill="1" applyBorder="1" applyAlignment="1" applyProtection="1">
      <alignment horizontal="center" vertical="center"/>
      <protection locked="0"/>
    </xf>
    <xf numFmtId="40" fontId="0" fillId="0" borderId="5" xfId="1" applyNumberFormat="1" applyFont="1" applyFill="1" applyBorder="1" applyAlignment="1" applyProtection="1">
      <alignment vertical="center"/>
    </xf>
    <xf numFmtId="176" fontId="0" fillId="0" borderId="8" xfId="2" applyNumberFormat="1" applyFont="1" applyBorder="1" applyAlignment="1">
      <alignment horizontal="center" vertical="center"/>
    </xf>
    <xf numFmtId="176" fontId="7" fillId="0" borderId="8" xfId="2" applyNumberFormat="1" applyFont="1" applyBorder="1" applyAlignment="1">
      <alignment horizontal="right" vertical="center"/>
    </xf>
    <xf numFmtId="176" fontId="0" fillId="2" borderId="8" xfId="2" applyNumberFormat="1" applyFont="1" applyFill="1" applyBorder="1" applyAlignment="1">
      <alignment horizontal="center" vertical="center"/>
    </xf>
    <xf numFmtId="176" fontId="7" fillId="2" borderId="8" xfId="2" applyNumberFormat="1" applyFont="1" applyFill="1" applyBorder="1" applyAlignment="1">
      <alignment horizontal="right" vertical="center"/>
    </xf>
    <xf numFmtId="176" fontId="0" fillId="3" borderId="8" xfId="2" applyNumberFormat="1" applyFont="1" applyFill="1" applyBorder="1" applyAlignment="1">
      <alignment horizontal="center" vertical="center"/>
    </xf>
    <xf numFmtId="176" fontId="7" fillId="3" borderId="8" xfId="2" applyNumberFormat="1" applyFont="1" applyFill="1" applyBorder="1" applyAlignment="1">
      <alignment horizontal="right" vertical="center"/>
    </xf>
    <xf numFmtId="176" fontId="0" fillId="4" borderId="8" xfId="2" applyNumberFormat="1" applyFont="1" applyFill="1" applyBorder="1" applyAlignment="1">
      <alignment horizontal="center" vertical="center"/>
    </xf>
    <xf numFmtId="176" fontId="7" fillId="4" borderId="8" xfId="2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center" vertical="center" shrinkToFit="1"/>
    </xf>
    <xf numFmtId="38" fontId="0" fillId="3" borderId="2" xfId="1" applyFont="1" applyFill="1" applyBorder="1" applyAlignment="1" applyProtection="1">
      <alignment horizontal="center"/>
    </xf>
    <xf numFmtId="38" fontId="0" fillId="3" borderId="6" xfId="1" applyFont="1" applyFill="1" applyBorder="1" applyAlignment="1" applyProtection="1">
      <alignment horizontal="center"/>
    </xf>
    <xf numFmtId="38" fontId="0" fillId="0" borderId="0" xfId="0" applyNumberFormat="1" applyAlignment="1">
      <alignment horizontal="center" vertical="center"/>
    </xf>
    <xf numFmtId="0" fontId="15" fillId="0" borderId="0" xfId="3" applyFont="1" applyAlignment="1" applyProtection="1">
      <alignment vertical="center" shrinkToFit="1"/>
      <protection locked="0"/>
    </xf>
    <xf numFmtId="0" fontId="23" fillId="0" borderId="0" xfId="0" applyFont="1" applyProtection="1">
      <protection locked="0"/>
    </xf>
    <xf numFmtId="0" fontId="14" fillId="0" borderId="0" xfId="3" applyFont="1" applyAlignment="1" applyProtection="1">
      <alignment horizontal="right" vertical="center" shrinkToFit="1"/>
      <protection locked="0"/>
    </xf>
    <xf numFmtId="38" fontId="0" fillId="0" borderId="9" xfId="1" applyFont="1" applyFill="1" applyBorder="1" applyAlignment="1" applyProtection="1">
      <alignment horizontal="center" vertical="center"/>
    </xf>
    <xf numFmtId="0" fontId="17" fillId="0" borderId="3" xfId="3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 shrinkToFit="1"/>
    </xf>
    <xf numFmtId="0" fontId="10" fillId="0" borderId="0" xfId="3" applyFont="1" applyAlignment="1" applyProtection="1">
      <alignment horizontal="center" vertical="center"/>
      <protection locked="0"/>
    </xf>
    <xf numFmtId="38" fontId="10" fillId="0" borderId="14" xfId="1" applyFont="1" applyBorder="1" applyAlignment="1">
      <alignment vertical="center"/>
    </xf>
    <xf numFmtId="2" fontId="10" fillId="5" borderId="14" xfId="3" applyNumberFormat="1" applyFont="1" applyFill="1" applyBorder="1" applyProtection="1">
      <alignment vertical="center"/>
      <protection locked="0"/>
    </xf>
    <xf numFmtId="0" fontId="22" fillId="0" borderId="0" xfId="3" applyFont="1" applyAlignment="1">
      <alignment vertical="center" wrapText="1"/>
    </xf>
    <xf numFmtId="0" fontId="22" fillId="0" borderId="0" xfId="3" applyFont="1">
      <alignment vertical="center"/>
    </xf>
    <xf numFmtId="0" fontId="13" fillId="0" borderId="0" xfId="3" applyFont="1" applyAlignment="1">
      <alignment horizontal="left" vertical="center" shrinkToFit="1"/>
    </xf>
    <xf numFmtId="0" fontId="15" fillId="0" borderId="3" xfId="3" applyFont="1" applyBorder="1" applyAlignment="1">
      <alignment horizontal="left" vertical="center" shrinkToFit="1"/>
    </xf>
    <xf numFmtId="0" fontId="15" fillId="0" borderId="14" xfId="3" applyFont="1" applyBorder="1" applyAlignment="1">
      <alignment horizontal="left" vertical="center" shrinkToFit="1"/>
    </xf>
    <xf numFmtId="0" fontId="15" fillId="0" borderId="8" xfId="3" applyFont="1" applyBorder="1" applyAlignment="1">
      <alignment horizontal="left" vertical="center" shrinkToFit="1"/>
    </xf>
    <xf numFmtId="0" fontId="15" fillId="0" borderId="2" xfId="3" applyFont="1" applyBorder="1" applyAlignment="1">
      <alignment horizontal="left" vertical="center" shrinkToFit="1"/>
    </xf>
    <xf numFmtId="0" fontId="15" fillId="0" borderId="2" xfId="3" applyFont="1" applyBorder="1" applyAlignment="1">
      <alignment vertical="center" textRotation="255"/>
    </xf>
    <xf numFmtId="0" fontId="15" fillId="0" borderId="2" xfId="3" applyFont="1" applyBorder="1">
      <alignment vertical="center"/>
    </xf>
    <xf numFmtId="0" fontId="15" fillId="0" borderId="3" xfId="3" applyFont="1" applyBorder="1">
      <alignment vertical="center"/>
    </xf>
    <xf numFmtId="0" fontId="17" fillId="0" borderId="2" xfId="3" applyFont="1" applyBorder="1">
      <alignment vertical="center"/>
    </xf>
    <xf numFmtId="0" fontId="18" fillId="0" borderId="2" xfId="3" applyFont="1" applyBorder="1" applyAlignment="1">
      <alignment horizontal="left" vertical="center" shrinkToFit="1"/>
    </xf>
    <xf numFmtId="0" fontId="18" fillId="0" borderId="3" xfId="3" applyFont="1" applyBorder="1" applyAlignment="1">
      <alignment horizontal="left" vertical="center" shrinkToFit="1"/>
    </xf>
    <xf numFmtId="0" fontId="13" fillId="0" borderId="1" xfId="3" applyFont="1" applyBorder="1" applyAlignment="1">
      <alignment horizontal="left" vertical="center" shrinkToFit="1"/>
    </xf>
    <xf numFmtId="0" fontId="17" fillId="0" borderId="3" xfId="3" applyFont="1" applyBorder="1">
      <alignment vertical="center"/>
    </xf>
    <xf numFmtId="0" fontId="15" fillId="0" borderId="0" xfId="3" applyFont="1">
      <alignment vertical="center"/>
    </xf>
    <xf numFmtId="58" fontId="14" fillId="0" borderId="0" xfId="3" applyNumberFormat="1" applyFont="1" applyAlignment="1">
      <alignment horizontal="right" vertical="center"/>
    </xf>
    <xf numFmtId="0" fontId="20" fillId="0" borderId="0" xfId="3" applyFont="1" applyAlignment="1">
      <alignment horizontal="center" vertical="center"/>
    </xf>
    <xf numFmtId="0" fontId="14" fillId="0" borderId="2" xfId="3" applyFont="1" applyBorder="1" applyAlignment="1">
      <alignment horizontal="center" vertical="center" shrinkToFit="1"/>
    </xf>
    <xf numFmtId="0" fontId="19" fillId="0" borderId="0" xfId="0" applyFont="1"/>
    <xf numFmtId="0" fontId="14" fillId="0" borderId="3" xfId="3" applyFont="1" applyBorder="1" applyAlignment="1">
      <alignment horizontal="center" vertical="center" shrinkToFit="1"/>
    </xf>
    <xf numFmtId="0" fontId="14" fillId="0" borderId="14" xfId="3" applyFont="1" applyBorder="1" applyAlignment="1">
      <alignment horizontal="center" vertical="center" shrinkToFit="1"/>
    </xf>
    <xf numFmtId="0" fontId="14" fillId="0" borderId="8" xfId="3" applyFont="1" applyBorder="1" applyAlignment="1">
      <alignment horizontal="center" vertical="center" shrinkToFit="1"/>
    </xf>
    <xf numFmtId="0" fontId="15" fillId="5" borderId="0" xfId="3" applyFont="1" applyFill="1" applyAlignment="1" applyProtection="1">
      <alignment vertical="center" shrinkToFit="1"/>
      <protection locked="0"/>
    </xf>
    <xf numFmtId="0" fontId="15" fillId="5" borderId="0" xfId="3" applyFont="1" applyFill="1" applyAlignment="1" applyProtection="1">
      <alignment horizontal="center" vertical="center" shrinkToFit="1"/>
      <protection locked="0"/>
    </xf>
    <xf numFmtId="0" fontId="0" fillId="0" borderId="0" xfId="2" applyFont="1" applyAlignment="1">
      <alignment horizontal="center" vertical="center"/>
    </xf>
    <xf numFmtId="0" fontId="0" fillId="0" borderId="19" xfId="2" applyFont="1" applyBorder="1" applyAlignment="1">
      <alignment horizontal="center" vertical="center"/>
    </xf>
    <xf numFmtId="38" fontId="8" fillId="0" borderId="0" xfId="1" applyFont="1" applyFill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38" fontId="0" fillId="0" borderId="2" xfId="1" applyFont="1" applyFill="1" applyBorder="1" applyAlignment="1" applyProtection="1">
      <alignment horizontal="center" vertical="center"/>
    </xf>
    <xf numFmtId="38" fontId="0" fillId="0" borderId="15" xfId="1" applyFont="1" applyFill="1" applyBorder="1" applyAlignment="1" applyProtection="1">
      <alignment horizontal="center" vertical="center"/>
    </xf>
    <xf numFmtId="38" fontId="0" fillId="0" borderId="16" xfId="1" applyFont="1" applyFill="1" applyBorder="1" applyAlignment="1" applyProtection="1">
      <alignment horizontal="center" vertical="center"/>
    </xf>
    <xf numFmtId="38" fontId="0" fillId="0" borderId="2" xfId="0" applyNumberFormat="1" applyBorder="1" applyAlignment="1">
      <alignment horizontal="center" vertical="center"/>
    </xf>
    <xf numFmtId="38" fontId="4" fillId="0" borderId="12" xfId="1" applyFont="1" applyFill="1" applyBorder="1" applyAlignment="1" applyProtection="1">
      <alignment horizontal="center" vertical="center"/>
    </xf>
    <xf numFmtId="38" fontId="4" fillId="0" borderId="13" xfId="1" applyFont="1" applyFill="1" applyBorder="1" applyAlignment="1" applyProtection="1">
      <alignment horizontal="center" vertical="center"/>
    </xf>
    <xf numFmtId="0" fontId="0" fillId="0" borderId="2" xfId="2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shrinkToFit="1"/>
    </xf>
    <xf numFmtId="0" fontId="0" fillId="3" borderId="2" xfId="0" applyFill="1" applyBorder="1" applyAlignment="1">
      <alignment horizontal="left" vertical="center" shrinkToFit="1"/>
    </xf>
    <xf numFmtId="0" fontId="0" fillId="4" borderId="2" xfId="0" applyFill="1" applyBorder="1" applyAlignment="1">
      <alignment horizontal="left" vertical="center" shrinkToFit="1"/>
    </xf>
    <xf numFmtId="0" fontId="0" fillId="0" borderId="3" xfId="2" applyFont="1" applyBorder="1" applyAlignment="1">
      <alignment horizontal="center" vertical="center" wrapText="1"/>
    </xf>
    <xf numFmtId="0" fontId="0" fillId="0" borderId="14" xfId="2" applyFont="1" applyBorder="1" applyAlignment="1">
      <alignment horizontal="center" vertical="center" wrapText="1"/>
    </xf>
    <xf numFmtId="0" fontId="0" fillId="0" borderId="8" xfId="2" applyFont="1" applyBorder="1" applyAlignment="1">
      <alignment horizontal="center" vertical="center" wrapText="1"/>
    </xf>
    <xf numFmtId="38" fontId="4" fillId="0" borderId="17" xfId="1" applyFont="1" applyFill="1" applyBorder="1" applyAlignment="1" applyProtection="1">
      <alignment horizontal="center" vertical="center"/>
    </xf>
    <xf numFmtId="38" fontId="4" fillId="0" borderId="18" xfId="1" applyFont="1" applyFill="1" applyBorder="1" applyAlignment="1" applyProtection="1">
      <alignment horizontal="center" vertical="center"/>
    </xf>
    <xf numFmtId="38" fontId="0" fillId="0" borderId="3" xfId="0" applyNumberFormat="1" applyBorder="1" applyAlignment="1">
      <alignment horizontal="center" vertical="center"/>
    </xf>
    <xf numFmtId="38" fontId="0" fillId="0" borderId="14" xfId="0" applyNumberFormat="1" applyBorder="1" applyAlignment="1">
      <alignment horizontal="center" vertical="center"/>
    </xf>
    <xf numFmtId="38" fontId="0" fillId="0" borderId="8" xfId="0" applyNumberFormat="1" applyBorder="1" applyAlignment="1">
      <alignment horizontal="center" vertical="center"/>
    </xf>
    <xf numFmtId="38" fontId="4" fillId="0" borderId="2" xfId="1" applyFont="1" applyFill="1" applyBorder="1" applyAlignment="1" applyProtection="1">
      <alignment horizontal="center" vertical="center"/>
    </xf>
    <xf numFmtId="38" fontId="0" fillId="0" borderId="20" xfId="1" applyFont="1" applyFill="1" applyBorder="1" applyAlignment="1" applyProtection="1">
      <alignment horizontal="center" vertical="center"/>
    </xf>
    <xf numFmtId="38" fontId="0" fillId="0" borderId="10" xfId="1" applyFont="1" applyFill="1" applyBorder="1" applyAlignment="1" applyProtection="1">
      <alignment horizontal="center" vertical="center"/>
    </xf>
    <xf numFmtId="0" fontId="0" fillId="0" borderId="3" xfId="2" applyFont="1" applyBorder="1" applyAlignment="1">
      <alignment horizontal="center" vertical="center"/>
    </xf>
    <xf numFmtId="0" fontId="0" fillId="0" borderId="14" xfId="2" applyFont="1" applyBorder="1" applyAlignment="1">
      <alignment horizontal="center" vertical="center"/>
    </xf>
    <xf numFmtId="0" fontId="0" fillId="0" borderId="8" xfId="2" applyFont="1" applyBorder="1" applyAlignment="1">
      <alignment horizontal="center" vertical="center"/>
    </xf>
    <xf numFmtId="0" fontId="0" fillId="0" borderId="15" xfId="2" applyFont="1" applyBorder="1" applyAlignment="1">
      <alignment horizontal="center" vertical="center"/>
    </xf>
    <xf numFmtId="0" fontId="0" fillId="2" borderId="3" xfId="0" applyFill="1" applyBorder="1" applyAlignment="1">
      <alignment horizontal="left" vertical="center" shrinkToFit="1"/>
    </xf>
    <xf numFmtId="0" fontId="0" fillId="3" borderId="3" xfId="0" applyFill="1" applyBorder="1" applyAlignment="1">
      <alignment horizontal="left" vertical="center" shrinkToFit="1"/>
    </xf>
    <xf numFmtId="0" fontId="0" fillId="4" borderId="6" xfId="0" applyFill="1" applyBorder="1" applyAlignment="1">
      <alignment horizontal="left" vertical="center" shrinkToFit="1"/>
    </xf>
    <xf numFmtId="0" fontId="0" fillId="0" borderId="4" xfId="2" applyFont="1" applyBorder="1" applyAlignment="1">
      <alignment horizontal="center" vertical="center" wrapText="1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" xfId="3" xr:uid="{00000000-0005-0000-0000-000003000000}"/>
    <cellStyle name="標準_単価確認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185510</xdr:colOff>
      <xdr:row>5</xdr:row>
      <xdr:rowOff>122011</xdr:rowOff>
    </xdr:from>
    <xdr:ext cx="1492704" cy="68031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335939" y="1138011"/>
          <a:ext cx="1492704" cy="680314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>
          <a:spAutoFit/>
        </a:bodyPr>
        <a:lstStyle/>
        <a:p>
          <a:pPr>
            <a:lnSpc>
              <a:spcPts val="1500"/>
            </a:lnSpc>
          </a:pPr>
          <a:r>
            <a:rPr lang="ja-JP" altLang="en-US" sz="1050"/>
            <a:t>参考</a:t>
          </a:r>
          <a:endParaRPr lang="en-US" altLang="ja-JP" sz="1050"/>
        </a:p>
        <a:p>
          <a:pPr>
            <a:lnSpc>
              <a:spcPts val="1500"/>
            </a:lnSpc>
          </a:pPr>
          <a:r>
            <a:rPr lang="ja-JP" altLang="en-US" sz="1050"/>
            <a:t>関西電力契約種別：</a:t>
          </a:r>
          <a:endParaRPr lang="en-US" altLang="ja-JP" sz="1050"/>
        </a:p>
        <a:p>
          <a:pPr>
            <a:lnSpc>
              <a:spcPts val="1500"/>
            </a:lnSpc>
          </a:pPr>
          <a:r>
            <a:rPr lang="ja-JP" altLang="en-US" sz="1050"/>
            <a:t>従量電灯</a:t>
          </a:r>
          <a:r>
            <a:rPr lang="en-US" altLang="ja-JP" sz="1050"/>
            <a:t>A</a:t>
          </a:r>
          <a:endParaRPr lang="ja-JP" altLang="en-US" sz="105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115661</xdr:colOff>
      <xdr:row>5</xdr:row>
      <xdr:rowOff>18597</xdr:rowOff>
    </xdr:from>
    <xdr:ext cx="1852839" cy="68031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157232" y="1025526"/>
          <a:ext cx="1852839" cy="680314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>
          <a:spAutoFit/>
        </a:bodyPr>
        <a:lstStyle/>
        <a:p>
          <a:pPr>
            <a:lnSpc>
              <a:spcPts val="1500"/>
            </a:lnSpc>
          </a:pPr>
          <a:r>
            <a:rPr lang="ja-JP" altLang="en-US" sz="1050"/>
            <a:t>参考</a:t>
          </a:r>
          <a:endParaRPr lang="en-US" altLang="ja-JP" sz="1050"/>
        </a:p>
        <a:p>
          <a:pPr>
            <a:lnSpc>
              <a:spcPts val="1500"/>
            </a:lnSpc>
          </a:pPr>
          <a:r>
            <a:rPr lang="ja-JP" altLang="en-US" sz="1050"/>
            <a:t>関西電力契約種別：</a:t>
          </a:r>
          <a:endParaRPr lang="en-US" altLang="ja-JP" sz="1050"/>
        </a:p>
        <a:p>
          <a:pPr>
            <a:lnSpc>
              <a:spcPts val="1500"/>
            </a:lnSpc>
          </a:pPr>
          <a:r>
            <a:rPr lang="ja-JP" altLang="en-US" sz="1050"/>
            <a:t>従量電灯</a:t>
          </a:r>
          <a:r>
            <a:rPr lang="en-US" altLang="ja-JP" sz="1050"/>
            <a:t>B</a:t>
          </a:r>
          <a:endParaRPr lang="ja-JP" altLang="en-US" sz="105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363313</xdr:colOff>
      <xdr:row>4</xdr:row>
      <xdr:rowOff>9525</xdr:rowOff>
    </xdr:from>
    <xdr:ext cx="2013401" cy="47833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388884" y="889454"/>
          <a:ext cx="2013401" cy="478336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>
          <a:spAutoFit/>
        </a:bodyPr>
        <a:lstStyle/>
        <a:p>
          <a:pPr>
            <a:lnSpc>
              <a:spcPts val="1500"/>
            </a:lnSpc>
          </a:pPr>
          <a:r>
            <a:rPr lang="ja-JP" altLang="en-US" sz="1050"/>
            <a:t>参考</a:t>
          </a:r>
          <a:endParaRPr lang="en-US" altLang="ja-JP" sz="1050"/>
        </a:p>
        <a:p>
          <a:pPr>
            <a:lnSpc>
              <a:spcPts val="1400"/>
            </a:lnSpc>
          </a:pPr>
          <a:r>
            <a:rPr lang="ja-JP" altLang="en-US" sz="1050"/>
            <a:t>関西電力契約種別：低圧電力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R38"/>
  <sheetViews>
    <sheetView tabSelected="1" zoomScaleNormal="100" zoomScaleSheetLayoutView="70" workbookViewId="0">
      <selection activeCell="D8" sqref="D8:F8"/>
    </sheetView>
  </sheetViews>
  <sheetFormatPr defaultColWidth="9" defaultRowHeight="16.5" x14ac:dyDescent="0.2"/>
  <cols>
    <col min="1" max="1" width="11.08984375" style="27" customWidth="1"/>
    <col min="2" max="4" width="14.7265625" style="27" customWidth="1"/>
    <col min="5" max="5" width="4.1796875" style="27" customWidth="1"/>
    <col min="6" max="6" width="21.26953125" style="27" customWidth="1"/>
    <col min="7" max="7" width="5.26953125" style="27" customWidth="1"/>
    <col min="8" max="16384" width="9" style="27"/>
  </cols>
  <sheetData>
    <row r="1" spans="1:18" ht="22.5" customHeight="1" x14ac:dyDescent="0.2">
      <c r="D1" s="37"/>
      <c r="E1" s="37"/>
      <c r="F1" s="37"/>
      <c r="G1" s="38"/>
      <c r="I1" s="103" t="s">
        <v>108</v>
      </c>
      <c r="J1" s="104"/>
      <c r="K1" s="104"/>
      <c r="L1" s="104"/>
      <c r="M1" s="104"/>
      <c r="N1" s="104"/>
      <c r="O1" s="104"/>
      <c r="P1" s="104"/>
      <c r="Q1" s="104"/>
      <c r="R1" s="104"/>
    </row>
    <row r="2" spans="1:18" ht="22.5" customHeight="1" x14ac:dyDescent="0.2">
      <c r="B2" s="28"/>
      <c r="C2" s="28"/>
      <c r="D2" s="38"/>
      <c r="E2" s="38"/>
      <c r="F2" s="38"/>
      <c r="G2" s="38" t="s">
        <v>68</v>
      </c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18" ht="22.5" customHeight="1" x14ac:dyDescent="0.2">
      <c r="B3" s="28"/>
      <c r="C3" s="28"/>
      <c r="D3" s="119">
        <v>46045</v>
      </c>
      <c r="E3" s="119"/>
      <c r="F3" s="119"/>
      <c r="G3" s="119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18" ht="21" x14ac:dyDescent="0.2">
      <c r="A4" s="120" t="s">
        <v>80</v>
      </c>
      <c r="B4" s="120"/>
      <c r="C4" s="120"/>
      <c r="D4" s="120"/>
      <c r="E4" s="120"/>
      <c r="F4" s="120"/>
      <c r="G4" s="120"/>
    </row>
    <row r="5" spans="1:18" ht="23.5" x14ac:dyDescent="0.2">
      <c r="A5" s="35"/>
      <c r="B5" s="35"/>
      <c r="C5" s="35"/>
      <c r="D5" s="35"/>
      <c r="E5" s="35"/>
      <c r="F5" s="35"/>
      <c r="G5" s="35"/>
    </row>
    <row r="6" spans="1:18" customFormat="1" ht="14" x14ac:dyDescent="0.2">
      <c r="A6" s="122" t="s">
        <v>28</v>
      </c>
      <c r="B6" s="122"/>
      <c r="F6" s="78"/>
      <c r="G6" s="78"/>
    </row>
    <row r="7" spans="1:18" customFormat="1" ht="13" x14ac:dyDescent="0.2">
      <c r="F7" s="78"/>
      <c r="G7" s="78"/>
    </row>
    <row r="8" spans="1:18" customFormat="1" ht="25.15" customHeight="1" x14ac:dyDescent="0.2">
      <c r="C8" s="94" t="s">
        <v>82</v>
      </c>
      <c r="D8" s="126"/>
      <c r="E8" s="126"/>
      <c r="F8" s="126"/>
      <c r="G8" s="95"/>
    </row>
    <row r="9" spans="1:18" customFormat="1" ht="25.15" customHeight="1" x14ac:dyDescent="0.2">
      <c r="C9" s="94" t="s">
        <v>83</v>
      </c>
      <c r="D9" s="126"/>
      <c r="E9" s="126"/>
      <c r="F9" s="126"/>
      <c r="G9" s="95"/>
    </row>
    <row r="10" spans="1:18" customFormat="1" ht="25.15" customHeight="1" x14ac:dyDescent="0.2">
      <c r="C10" s="94" t="s">
        <v>84</v>
      </c>
      <c r="D10" s="127"/>
      <c r="E10" s="127"/>
      <c r="F10" s="127"/>
      <c r="G10" s="96" t="s">
        <v>81</v>
      </c>
      <c r="I10" s="36"/>
    </row>
    <row r="12" spans="1:18" x14ac:dyDescent="0.2">
      <c r="A12" s="37" t="s">
        <v>69</v>
      </c>
      <c r="B12" s="37" t="s">
        <v>70</v>
      </c>
      <c r="C12" s="34"/>
      <c r="D12" s="34"/>
      <c r="E12" s="34"/>
      <c r="F12" s="34"/>
      <c r="G12" s="34"/>
    </row>
    <row r="14" spans="1:18" ht="22.5" customHeight="1" x14ac:dyDescent="0.2">
      <c r="A14" s="29" t="s">
        <v>71</v>
      </c>
      <c r="B14" s="121" t="s">
        <v>89</v>
      </c>
      <c r="C14" s="121"/>
      <c r="D14" s="121"/>
      <c r="E14" s="123" t="s">
        <v>88</v>
      </c>
      <c r="F14" s="124"/>
      <c r="G14" s="125"/>
    </row>
    <row r="15" spans="1:18" ht="22.5" customHeight="1" x14ac:dyDescent="0.2">
      <c r="A15" s="110" t="s">
        <v>72</v>
      </c>
      <c r="B15" s="113" t="s">
        <v>73</v>
      </c>
      <c r="C15" s="113"/>
      <c r="D15" s="117"/>
      <c r="E15" s="98" t="s">
        <v>110</v>
      </c>
      <c r="F15" s="102"/>
      <c r="G15" s="30" t="s">
        <v>74</v>
      </c>
    </row>
    <row r="16" spans="1:18" ht="22.5" customHeight="1" x14ac:dyDescent="0.2">
      <c r="A16" s="110"/>
      <c r="B16" s="113" t="s">
        <v>75</v>
      </c>
      <c r="C16" s="109" t="s">
        <v>4</v>
      </c>
      <c r="D16" s="106"/>
      <c r="E16" s="98" t="s">
        <v>110</v>
      </c>
      <c r="F16" s="102"/>
      <c r="G16" s="30" t="s">
        <v>74</v>
      </c>
    </row>
    <row r="17" spans="1:16" ht="22.5" customHeight="1" x14ac:dyDescent="0.2">
      <c r="A17" s="110"/>
      <c r="B17" s="113"/>
      <c r="C17" s="109" t="s">
        <v>6</v>
      </c>
      <c r="D17" s="106"/>
      <c r="E17" s="98" t="s">
        <v>110</v>
      </c>
      <c r="F17" s="102"/>
      <c r="G17" s="30" t="s">
        <v>74</v>
      </c>
    </row>
    <row r="18" spans="1:16" ht="22.5" customHeight="1" x14ac:dyDescent="0.2">
      <c r="A18" s="110"/>
      <c r="B18" s="113"/>
      <c r="C18" s="109" t="s">
        <v>7</v>
      </c>
      <c r="D18" s="106"/>
      <c r="E18" s="98" t="s">
        <v>110</v>
      </c>
      <c r="F18" s="102"/>
      <c r="G18" s="30" t="s">
        <v>74</v>
      </c>
    </row>
    <row r="19" spans="1:16" ht="22.5" customHeight="1" x14ac:dyDescent="0.2">
      <c r="A19" s="110" t="s">
        <v>76</v>
      </c>
      <c r="B19" s="111" t="s">
        <v>77</v>
      </c>
      <c r="C19" s="111"/>
      <c r="D19" s="112"/>
      <c r="E19" s="98" t="s">
        <v>110</v>
      </c>
      <c r="F19" s="102"/>
      <c r="G19" s="30" t="s">
        <v>74</v>
      </c>
    </row>
    <row r="20" spans="1:16" ht="22.5" customHeight="1" x14ac:dyDescent="0.2">
      <c r="A20" s="110"/>
      <c r="B20" s="113" t="s">
        <v>75</v>
      </c>
      <c r="C20" s="114" t="s">
        <v>67</v>
      </c>
      <c r="D20" s="115"/>
      <c r="E20" s="98" t="s">
        <v>110</v>
      </c>
      <c r="F20" s="102"/>
      <c r="G20" s="30" t="s">
        <v>74</v>
      </c>
    </row>
    <row r="21" spans="1:16" ht="22.5" customHeight="1" x14ac:dyDescent="0.2">
      <c r="A21" s="110"/>
      <c r="B21" s="113"/>
      <c r="C21" s="109" t="s">
        <v>6</v>
      </c>
      <c r="D21" s="106"/>
      <c r="E21" s="98" t="s">
        <v>110</v>
      </c>
      <c r="F21" s="102"/>
      <c r="G21" s="30" t="s">
        <v>74</v>
      </c>
    </row>
    <row r="22" spans="1:16" ht="22.5" customHeight="1" x14ac:dyDescent="0.2">
      <c r="A22" s="110"/>
      <c r="B22" s="113"/>
      <c r="C22" s="109" t="s">
        <v>7</v>
      </c>
      <c r="D22" s="106"/>
      <c r="E22" s="98" t="s">
        <v>110</v>
      </c>
      <c r="F22" s="102"/>
      <c r="G22" s="30" t="s">
        <v>74</v>
      </c>
    </row>
    <row r="23" spans="1:16" ht="22.5" customHeight="1" x14ac:dyDescent="0.2">
      <c r="A23" s="110" t="s">
        <v>78</v>
      </c>
      <c r="B23" s="113" t="s">
        <v>79</v>
      </c>
      <c r="C23" s="113"/>
      <c r="D23" s="117"/>
      <c r="E23" s="98" t="s">
        <v>110</v>
      </c>
      <c r="F23" s="102"/>
      <c r="G23" s="30" t="s">
        <v>74</v>
      </c>
    </row>
    <row r="24" spans="1:16" ht="22.5" customHeight="1" x14ac:dyDescent="0.2">
      <c r="A24" s="110"/>
      <c r="B24" s="113" t="s">
        <v>75</v>
      </c>
      <c r="C24" s="109" t="s">
        <v>44</v>
      </c>
      <c r="D24" s="106"/>
      <c r="E24" s="98" t="s">
        <v>110</v>
      </c>
      <c r="F24" s="102"/>
      <c r="G24" s="30" t="s">
        <v>74</v>
      </c>
    </row>
    <row r="25" spans="1:16" ht="22.5" customHeight="1" x14ac:dyDescent="0.2">
      <c r="A25" s="110"/>
      <c r="B25" s="113"/>
      <c r="C25" s="109" t="s">
        <v>45</v>
      </c>
      <c r="D25" s="106"/>
      <c r="E25" s="98" t="s">
        <v>110</v>
      </c>
      <c r="F25" s="102"/>
      <c r="G25" s="30" t="s">
        <v>74</v>
      </c>
    </row>
    <row r="26" spans="1:16" ht="22.5" customHeight="1" x14ac:dyDescent="0.2">
      <c r="A26" s="43" t="s">
        <v>86</v>
      </c>
      <c r="B26" s="39"/>
      <c r="C26" s="40"/>
      <c r="D26" s="40"/>
      <c r="E26" s="40"/>
      <c r="F26" s="42"/>
      <c r="G26" s="41"/>
    </row>
    <row r="27" spans="1:16" ht="22.5" customHeight="1" x14ac:dyDescent="0.2">
      <c r="A27" s="31"/>
      <c r="B27" s="118"/>
      <c r="C27" s="118"/>
      <c r="F27" s="32"/>
      <c r="G27" s="33"/>
    </row>
    <row r="28" spans="1:16" ht="22.5" customHeight="1" x14ac:dyDescent="0.2">
      <c r="A28" s="109" t="s">
        <v>30</v>
      </c>
      <c r="B28" s="109"/>
      <c r="C28" s="109"/>
      <c r="D28" s="106"/>
      <c r="E28" s="99" t="s">
        <v>110</v>
      </c>
      <c r="F28" s="101">
        <f>従量電灯A!I29</f>
        <v>0</v>
      </c>
      <c r="G28" s="30" t="s">
        <v>74</v>
      </c>
      <c r="M28" s="106"/>
      <c r="N28" s="107"/>
      <c r="O28" s="107"/>
      <c r="P28" s="108"/>
    </row>
    <row r="29" spans="1:16" ht="22.5" customHeight="1" x14ac:dyDescent="0.2">
      <c r="A29" s="109" t="s">
        <v>31</v>
      </c>
      <c r="B29" s="109"/>
      <c r="C29" s="109"/>
      <c r="D29" s="106"/>
      <c r="E29" s="99" t="s">
        <v>110</v>
      </c>
      <c r="F29" s="101">
        <f>従量電灯B!I29</f>
        <v>0</v>
      </c>
      <c r="G29" s="30" t="s">
        <v>74</v>
      </c>
    </row>
    <row r="30" spans="1:16" ht="22.5" customHeight="1" x14ac:dyDescent="0.2">
      <c r="A30" s="109" t="s">
        <v>32</v>
      </c>
      <c r="B30" s="109"/>
      <c r="C30" s="109"/>
      <c r="D30" s="106"/>
      <c r="E30" s="99" t="s">
        <v>110</v>
      </c>
      <c r="F30" s="101">
        <f>低圧電力!I29</f>
        <v>0</v>
      </c>
      <c r="G30" s="30" t="s">
        <v>74</v>
      </c>
    </row>
    <row r="31" spans="1:16" ht="22.5" customHeight="1" x14ac:dyDescent="0.2">
      <c r="A31" s="116" t="s">
        <v>43</v>
      </c>
      <c r="B31" s="116"/>
      <c r="C31" s="116"/>
      <c r="D31" s="116"/>
      <c r="E31" s="105"/>
      <c r="F31" s="105"/>
      <c r="G31" s="105"/>
    </row>
    <row r="32" spans="1:16" ht="22.5" customHeight="1" x14ac:dyDescent="0.2">
      <c r="A32" s="1"/>
      <c r="B32"/>
      <c r="C32"/>
    </row>
    <row r="33" spans="1:7" ht="22.5" customHeight="1" x14ac:dyDescent="0.2">
      <c r="A33" s="109" t="s">
        <v>0</v>
      </c>
      <c r="B33" s="109"/>
      <c r="C33" s="109"/>
      <c r="D33" s="106"/>
      <c r="E33" s="99" t="s">
        <v>109</v>
      </c>
      <c r="F33" s="101">
        <f>SUM(F28:F30)</f>
        <v>0</v>
      </c>
      <c r="G33" s="30" t="s">
        <v>74</v>
      </c>
    </row>
    <row r="34" spans="1:7" ht="22.5" customHeight="1" x14ac:dyDescent="0.2">
      <c r="A34" s="105" t="s">
        <v>39</v>
      </c>
      <c r="B34" s="105"/>
      <c r="C34" s="105"/>
      <c r="D34" s="105"/>
      <c r="E34" s="105"/>
      <c r="F34" s="105"/>
      <c r="G34" s="105"/>
    </row>
    <row r="35" spans="1:7" ht="22.5" customHeight="1" x14ac:dyDescent="0.2">
      <c r="A35" s="105" t="s">
        <v>85</v>
      </c>
      <c r="B35" s="105"/>
      <c r="C35" s="105"/>
      <c r="D35" s="105"/>
      <c r="E35" s="105"/>
      <c r="F35" s="105"/>
      <c r="G35" s="105"/>
    </row>
    <row r="36" spans="1:7" ht="22.5" customHeight="1" x14ac:dyDescent="0.2">
      <c r="A36" s="45"/>
      <c r="B36" s="45"/>
      <c r="C36" s="45"/>
      <c r="D36" s="45"/>
      <c r="E36" s="45"/>
      <c r="F36" s="45"/>
      <c r="G36" s="45"/>
    </row>
    <row r="37" spans="1:7" ht="58.25" customHeight="1" x14ac:dyDescent="0.2">
      <c r="A37" s="47" t="s">
        <v>103</v>
      </c>
      <c r="B37" s="80"/>
      <c r="C37" s="80"/>
      <c r="D37" s="80"/>
      <c r="E37" s="100"/>
    </row>
    <row r="38" spans="1:7" x14ac:dyDescent="0.2">
      <c r="B38" s="47" t="s">
        <v>104</v>
      </c>
    </row>
  </sheetData>
  <sheetProtection algorithmName="SHA-512" hashValue="9XNuHDZoHx1GuJQ3iotmzjsKa28dpZuQclUUxoNqnH+4XMlSLl1vjdmBqcids7otAOgfxazOM/scquWRPopukQ==" saltValue="+LgAn0ahVZLNzEnfdVv95w==" spinCount="100000" sheet="1" objects="1" scenarios="1" selectLockedCells="1"/>
  <protectedRanges>
    <protectedRange sqref="G10 C8:E10 F8:F9" name="範囲2_1_1"/>
  </protectedRanges>
  <mergeCells count="35">
    <mergeCell ref="D3:G3"/>
    <mergeCell ref="A4:G4"/>
    <mergeCell ref="B14:D14"/>
    <mergeCell ref="A15:A18"/>
    <mergeCell ref="B15:D15"/>
    <mergeCell ref="B16:B18"/>
    <mergeCell ref="C16:D16"/>
    <mergeCell ref="C17:D17"/>
    <mergeCell ref="A6:B6"/>
    <mergeCell ref="C18:D18"/>
    <mergeCell ref="E14:G14"/>
    <mergeCell ref="D8:F8"/>
    <mergeCell ref="D9:F9"/>
    <mergeCell ref="D10:F10"/>
    <mergeCell ref="C24:D24"/>
    <mergeCell ref="C25:D25"/>
    <mergeCell ref="B27:C27"/>
    <mergeCell ref="C21:D21"/>
    <mergeCell ref="C22:D22"/>
    <mergeCell ref="I1:R3"/>
    <mergeCell ref="A35:G35"/>
    <mergeCell ref="M28:P28"/>
    <mergeCell ref="A33:D33"/>
    <mergeCell ref="A29:D29"/>
    <mergeCell ref="A30:D30"/>
    <mergeCell ref="A19:A22"/>
    <mergeCell ref="B19:D19"/>
    <mergeCell ref="B20:B22"/>
    <mergeCell ref="C20:D20"/>
    <mergeCell ref="A34:G34"/>
    <mergeCell ref="A31:G31"/>
    <mergeCell ref="A28:D28"/>
    <mergeCell ref="A23:A25"/>
    <mergeCell ref="B23:D23"/>
    <mergeCell ref="B24:B2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3" fitToWidth="0" orientation="portrait" r:id="rId1"/>
  <rowBreaks count="1" manualBreakCount="1">
    <brk id="3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6"/>
  <sheetViews>
    <sheetView zoomScaleNormal="100" zoomScaleSheetLayoutView="115" workbookViewId="0">
      <selection activeCell="W19" sqref="W19"/>
    </sheetView>
  </sheetViews>
  <sheetFormatPr defaultColWidth="8.81640625" defaultRowHeight="13" x14ac:dyDescent="0.2"/>
  <cols>
    <col min="1" max="1" width="6.81640625" style="70" customWidth="1"/>
    <col min="2" max="2" width="10.26953125" style="48" customWidth="1"/>
    <col min="3" max="3" width="7.26953125" style="48" bestFit="1" customWidth="1"/>
    <col min="4" max="5" width="11" customWidth="1"/>
    <col min="6" max="6" width="11.08984375" customWidth="1"/>
    <col min="7" max="7" width="9.26953125" hidden="1" customWidth="1"/>
    <col min="8" max="9" width="15.54296875" style="49" customWidth="1"/>
    <col min="10" max="10" width="20.7265625" style="49" bestFit="1" customWidth="1"/>
    <col min="11" max="11" width="10.453125" style="48" customWidth="1"/>
    <col min="12" max="12" width="4.7265625" style="49" hidden="1" customWidth="1"/>
    <col min="13" max="13" width="8" hidden="1" customWidth="1"/>
    <col min="14" max="15" width="12.26953125" hidden="1" customWidth="1"/>
    <col min="16" max="18" width="0" hidden="1" customWidth="1"/>
  </cols>
  <sheetData>
    <row r="1" spans="1:20" ht="20.65" customHeight="1" x14ac:dyDescent="0.3">
      <c r="A1" s="24" t="s">
        <v>42</v>
      </c>
      <c r="H1" s="22"/>
      <c r="I1" s="22"/>
      <c r="J1" s="22"/>
      <c r="N1" t="s">
        <v>59</v>
      </c>
      <c r="O1" t="s">
        <v>60</v>
      </c>
      <c r="P1" t="s">
        <v>61</v>
      </c>
    </row>
    <row r="2" spans="1:20" s="6" customFormat="1" ht="16.149999999999999" customHeight="1" x14ac:dyDescent="0.2">
      <c r="M2" t="s">
        <v>47</v>
      </c>
      <c r="N2" s="50">
        <v>5302</v>
      </c>
      <c r="O2" s="50">
        <v>6296</v>
      </c>
      <c r="P2" s="50">
        <v>18200</v>
      </c>
      <c r="Q2" s="48"/>
      <c r="R2" s="48"/>
      <c r="S2" s="48"/>
      <c r="T2" s="77"/>
    </row>
    <row r="3" spans="1:20" s="6" customFormat="1" ht="17.149999999999999" customHeight="1" x14ac:dyDescent="0.25">
      <c r="A3" s="23" t="s">
        <v>35</v>
      </c>
      <c r="B3" s="23" t="str">
        <f>入札書!B12</f>
        <v>豊中市市有施設等で使用する電力調達（低圧）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t="s">
        <v>48</v>
      </c>
      <c r="N3" s="50">
        <v>5256</v>
      </c>
      <c r="O3" s="50">
        <v>6003</v>
      </c>
      <c r="P3" s="50">
        <v>13744</v>
      </c>
      <c r="Q3"/>
      <c r="R3"/>
      <c r="S3"/>
      <c r="T3" s="77"/>
    </row>
    <row r="4" spans="1:20" s="6" customFormat="1" ht="16.149999999999999" customHeight="1" x14ac:dyDescent="0.2">
      <c r="A4" s="25"/>
      <c r="B4" s="4"/>
      <c r="C4" s="3"/>
      <c r="E4" s="4"/>
      <c r="F4" s="4"/>
      <c r="H4" s="4"/>
      <c r="I4" s="22"/>
      <c r="J4" s="22"/>
      <c r="K4" s="4"/>
      <c r="L4" s="4"/>
      <c r="M4" t="s">
        <v>49</v>
      </c>
      <c r="N4" s="50">
        <v>5148</v>
      </c>
      <c r="O4" s="50">
        <v>5901</v>
      </c>
      <c r="P4" s="50">
        <v>11559</v>
      </c>
      <c r="Q4"/>
      <c r="R4"/>
      <c r="S4"/>
      <c r="T4" s="77"/>
    </row>
    <row r="5" spans="1:20" s="6" customFormat="1" ht="10.5" customHeight="1" x14ac:dyDescent="0.2">
      <c r="A5" s="25"/>
      <c r="B5" s="4"/>
      <c r="C5" s="3"/>
      <c r="E5" s="4"/>
      <c r="F5" s="4"/>
      <c r="H5" s="4"/>
      <c r="I5" s="22"/>
      <c r="J5" s="22"/>
      <c r="K5" s="4"/>
      <c r="L5" s="4"/>
      <c r="M5" t="s">
        <v>50</v>
      </c>
      <c r="N5" s="50">
        <v>5331</v>
      </c>
      <c r="O5" s="50">
        <v>6579</v>
      </c>
      <c r="P5" s="50">
        <v>19315</v>
      </c>
      <c r="Q5"/>
      <c r="R5"/>
      <c r="S5"/>
      <c r="T5" s="77"/>
    </row>
    <row r="6" spans="1:20" s="6" customFormat="1" ht="20.149999999999999" customHeight="1" thickBot="1" x14ac:dyDescent="0.25">
      <c r="B6" s="4"/>
      <c r="C6" s="138" t="s">
        <v>1</v>
      </c>
      <c r="D6" s="138"/>
      <c r="E6" s="138"/>
      <c r="F6" s="138"/>
      <c r="G6" s="5" t="s">
        <v>105</v>
      </c>
      <c r="H6" s="138" t="s">
        <v>87</v>
      </c>
      <c r="I6" s="138"/>
      <c r="L6" s="4"/>
      <c r="M6" t="s">
        <v>51</v>
      </c>
      <c r="N6" s="44">
        <v>5408</v>
      </c>
      <c r="O6" s="51">
        <v>6850</v>
      </c>
      <c r="P6" s="51">
        <v>24697</v>
      </c>
      <c r="Q6"/>
      <c r="R6"/>
      <c r="S6"/>
      <c r="T6" s="77"/>
    </row>
    <row r="7" spans="1:20" s="6" customFormat="1" ht="20.149999999999999" customHeight="1" thickBot="1" x14ac:dyDescent="0.25">
      <c r="A7" s="52"/>
      <c r="B7" s="4"/>
      <c r="C7" s="143" t="s">
        <v>37</v>
      </c>
      <c r="D7" s="144"/>
      <c r="E7" s="144"/>
      <c r="F7" s="145"/>
      <c r="G7" s="7"/>
      <c r="H7" s="81">
        <f>入札書!F15</f>
        <v>0</v>
      </c>
      <c r="I7" s="9" t="s">
        <v>2</v>
      </c>
      <c r="J7" s="4"/>
      <c r="K7" s="4"/>
      <c r="M7" t="s">
        <v>52</v>
      </c>
      <c r="N7" s="51">
        <v>5449</v>
      </c>
      <c r="O7" s="51">
        <v>6956</v>
      </c>
      <c r="P7" s="51">
        <v>25119</v>
      </c>
      <c r="Q7" s="49"/>
      <c r="R7" s="49"/>
      <c r="S7" s="49"/>
      <c r="T7" s="77"/>
    </row>
    <row r="8" spans="1:20" s="6" customFormat="1" ht="20.149999999999999" customHeight="1" thickBot="1" x14ac:dyDescent="0.25">
      <c r="A8" s="52"/>
      <c r="B8" s="4"/>
      <c r="C8" s="139" t="s">
        <v>3</v>
      </c>
      <c r="D8" s="140" t="s">
        <v>4</v>
      </c>
      <c r="E8" s="140"/>
      <c r="F8" s="140"/>
      <c r="G8" s="10"/>
      <c r="H8" s="11">
        <f>入札書!F16</f>
        <v>0</v>
      </c>
      <c r="I8" s="12" t="s">
        <v>5</v>
      </c>
      <c r="J8" s="4"/>
      <c r="K8" s="4"/>
      <c r="M8" t="s">
        <v>53</v>
      </c>
      <c r="N8" s="51">
        <v>5399</v>
      </c>
      <c r="O8" s="51">
        <v>6562</v>
      </c>
      <c r="P8" s="51">
        <v>20625</v>
      </c>
      <c r="Q8" s="49"/>
      <c r="R8" s="49"/>
      <c r="S8" s="49"/>
      <c r="T8" s="77"/>
    </row>
    <row r="9" spans="1:20" s="6" customFormat="1" ht="20.149999999999999" customHeight="1" thickBot="1" x14ac:dyDescent="0.25">
      <c r="A9" s="52"/>
      <c r="B9" s="4"/>
      <c r="C9" s="139"/>
      <c r="D9" s="141" t="s">
        <v>6</v>
      </c>
      <c r="E9" s="141"/>
      <c r="F9" s="141"/>
      <c r="G9" s="13"/>
      <c r="H9" s="14">
        <f>入札書!F17</f>
        <v>0</v>
      </c>
      <c r="I9" s="15" t="s">
        <v>5</v>
      </c>
      <c r="J9" s="4"/>
      <c r="K9" s="4"/>
      <c r="M9" t="s">
        <v>54</v>
      </c>
      <c r="N9" s="53">
        <v>5323</v>
      </c>
      <c r="O9" s="53">
        <v>6322</v>
      </c>
      <c r="P9" s="53">
        <v>14953</v>
      </c>
      <c r="Q9" s="49"/>
      <c r="R9" s="49"/>
      <c r="S9" s="49"/>
      <c r="T9" s="77"/>
    </row>
    <row r="10" spans="1:20" s="6" customFormat="1" ht="20.149999999999999" customHeight="1" thickBot="1" x14ac:dyDescent="0.25">
      <c r="A10" s="52"/>
      <c r="B10" s="4"/>
      <c r="C10" s="139"/>
      <c r="D10" s="142" t="s">
        <v>7</v>
      </c>
      <c r="E10" s="142"/>
      <c r="F10" s="142"/>
      <c r="G10" s="54"/>
      <c r="H10" s="55">
        <f>入札書!F18</f>
        <v>0</v>
      </c>
      <c r="I10" s="16" t="s">
        <v>5</v>
      </c>
      <c r="J10" s="4"/>
      <c r="K10" s="4"/>
      <c r="M10" t="s">
        <v>55</v>
      </c>
      <c r="N10" s="51">
        <v>5263</v>
      </c>
      <c r="O10" s="51">
        <v>6540</v>
      </c>
      <c r="P10" s="51">
        <v>16458</v>
      </c>
      <c r="Q10" s="48"/>
      <c r="R10" s="48"/>
      <c r="S10" s="48"/>
      <c r="T10" s="77"/>
    </row>
    <row r="11" spans="1:20" s="6" customFormat="1" ht="15" customHeight="1" x14ac:dyDescent="0.2">
      <c r="A11" s="52"/>
      <c r="B11" s="4"/>
      <c r="D11" s="48"/>
      <c r="E11"/>
      <c r="F11" s="56"/>
      <c r="H11" s="4"/>
      <c r="I11" s="22"/>
      <c r="J11" s="22"/>
      <c r="K11" s="4"/>
      <c r="L11" s="4"/>
      <c r="M11" t="s">
        <v>56</v>
      </c>
      <c r="N11" s="50">
        <v>5574</v>
      </c>
      <c r="O11" s="50">
        <v>6952</v>
      </c>
      <c r="P11" s="50">
        <v>21979</v>
      </c>
      <c r="Q11" s="49"/>
      <c r="R11" s="49"/>
      <c r="S11" s="49"/>
      <c r="T11" s="77"/>
    </row>
    <row r="12" spans="1:20" ht="18" customHeight="1" x14ac:dyDescent="0.2">
      <c r="A12" s="57"/>
      <c r="B12" s="17" t="s">
        <v>8</v>
      </c>
      <c r="C12" s="17" t="s">
        <v>9</v>
      </c>
      <c r="D12" s="17" t="s">
        <v>10</v>
      </c>
      <c r="E12" s="17" t="s">
        <v>11</v>
      </c>
      <c r="F12" s="17" t="s">
        <v>12</v>
      </c>
      <c r="G12" s="58" t="s">
        <v>13</v>
      </c>
      <c r="H12" s="133" t="s">
        <v>14</v>
      </c>
      <c r="I12" s="131" t="s">
        <v>106</v>
      </c>
      <c r="J12" s="132" t="s">
        <v>90</v>
      </c>
      <c r="K12"/>
      <c r="L12"/>
      <c r="M12" t="s">
        <v>57</v>
      </c>
      <c r="N12" s="50">
        <v>5220</v>
      </c>
      <c r="O12" s="50">
        <v>6771</v>
      </c>
      <c r="P12" s="50">
        <v>21343</v>
      </c>
      <c r="T12" s="77"/>
    </row>
    <row r="13" spans="1:20" ht="18" customHeight="1" x14ac:dyDescent="0.2">
      <c r="A13" s="59"/>
      <c r="B13" s="18" t="s">
        <v>15</v>
      </c>
      <c r="C13" s="18" t="s">
        <v>16</v>
      </c>
      <c r="D13" s="18" t="s">
        <v>17</v>
      </c>
      <c r="E13" s="18" t="s">
        <v>17</v>
      </c>
      <c r="F13" s="18" t="s">
        <v>17</v>
      </c>
      <c r="G13" s="60"/>
      <c r="H13" s="134"/>
      <c r="I13" s="131"/>
      <c r="J13" s="132"/>
      <c r="K13"/>
      <c r="L13"/>
      <c r="M13" t="s">
        <v>58</v>
      </c>
      <c r="N13" s="50">
        <v>5206</v>
      </c>
      <c r="O13" s="50">
        <v>6678</v>
      </c>
      <c r="P13" s="50">
        <v>19592</v>
      </c>
      <c r="T13" s="77"/>
    </row>
    <row r="14" spans="1:20" ht="13.5" customHeight="1" x14ac:dyDescent="0.2">
      <c r="A14" s="19" t="s">
        <v>91</v>
      </c>
      <c r="B14" s="79">
        <v>66</v>
      </c>
      <c r="C14" s="61"/>
      <c r="D14" s="20">
        <v>5212</v>
      </c>
      <c r="E14" s="62">
        <v>6227</v>
      </c>
      <c r="F14" s="63">
        <v>11308</v>
      </c>
      <c r="G14" s="20">
        <v>3008</v>
      </c>
      <c r="H14" s="64">
        <f>ROUNDDOWN($H$7*B14,2)</f>
        <v>0</v>
      </c>
      <c r="I14" s="64">
        <f>ROUNDDOWN(D14*$H$8+E14*$H$9+F14*$H$10,2)</f>
        <v>0</v>
      </c>
      <c r="J14" s="46">
        <f t="shared" ref="J14:J25" si="0">ROUNDDOWN(H14+I14,0)</f>
        <v>0</v>
      </c>
      <c r="K14"/>
      <c r="L14"/>
    </row>
    <row r="15" spans="1:20" ht="13.5" customHeight="1" x14ac:dyDescent="0.2">
      <c r="A15" s="19" t="s">
        <v>92</v>
      </c>
      <c r="B15" s="79">
        <v>66</v>
      </c>
      <c r="C15" s="65"/>
      <c r="D15" s="20">
        <v>5268</v>
      </c>
      <c r="E15" s="62">
        <v>5956</v>
      </c>
      <c r="F15" s="63">
        <v>9854</v>
      </c>
      <c r="G15" s="26">
        <v>18965</v>
      </c>
      <c r="H15" s="64">
        <f t="shared" ref="H15:H24" si="1">ROUNDDOWN($H$7*B15,2)</f>
        <v>0</v>
      </c>
      <c r="I15" s="64">
        <f t="shared" ref="I15:I25" si="2">ROUNDDOWN(D15*$H$8+E15*$H$9+F15*$H$10,2)</f>
        <v>0</v>
      </c>
      <c r="J15" s="46">
        <f t="shared" si="0"/>
        <v>0</v>
      </c>
      <c r="K15"/>
      <c r="L15"/>
    </row>
    <row r="16" spans="1:20" ht="13.5" customHeight="1" x14ac:dyDescent="0.2">
      <c r="A16" s="19" t="s">
        <v>93</v>
      </c>
      <c r="B16" s="79">
        <v>66</v>
      </c>
      <c r="C16" s="65"/>
      <c r="D16" s="20">
        <v>5165</v>
      </c>
      <c r="E16" s="62">
        <v>5956</v>
      </c>
      <c r="F16" s="63">
        <v>8890</v>
      </c>
      <c r="G16" s="26">
        <v>1307</v>
      </c>
      <c r="H16" s="64">
        <f t="shared" si="1"/>
        <v>0</v>
      </c>
      <c r="I16" s="64">
        <f t="shared" si="2"/>
        <v>0</v>
      </c>
      <c r="J16" s="46">
        <f t="shared" si="0"/>
        <v>0</v>
      </c>
      <c r="K16"/>
      <c r="L16"/>
    </row>
    <row r="17" spans="1:18" ht="13.5" customHeight="1" x14ac:dyDescent="0.2">
      <c r="A17" s="19" t="s">
        <v>94</v>
      </c>
      <c r="B17" s="79">
        <v>66</v>
      </c>
      <c r="C17" s="65"/>
      <c r="D17" s="20">
        <v>5233</v>
      </c>
      <c r="E17" s="62">
        <v>6075</v>
      </c>
      <c r="F17" s="63">
        <v>9967</v>
      </c>
      <c r="G17" s="26"/>
      <c r="H17" s="64">
        <f t="shared" si="1"/>
        <v>0</v>
      </c>
      <c r="I17" s="64">
        <f t="shared" si="2"/>
        <v>0</v>
      </c>
      <c r="J17" s="46">
        <f t="shared" si="0"/>
        <v>0</v>
      </c>
      <c r="K17"/>
      <c r="L17"/>
    </row>
    <row r="18" spans="1:18" ht="13.5" customHeight="1" x14ac:dyDescent="0.2">
      <c r="A18" s="19" t="s">
        <v>95</v>
      </c>
      <c r="B18" s="79">
        <v>66</v>
      </c>
      <c r="C18" s="65"/>
      <c r="D18" s="20">
        <v>5472</v>
      </c>
      <c r="E18" s="62">
        <v>6916</v>
      </c>
      <c r="F18" s="63">
        <v>16447</v>
      </c>
      <c r="G18" s="26">
        <v>1256</v>
      </c>
      <c r="H18" s="64">
        <f t="shared" si="1"/>
        <v>0</v>
      </c>
      <c r="I18" s="64">
        <f>ROUNDDOWN(D18*$H$8+E18*$H$9+F18*$H$10,2)</f>
        <v>0</v>
      </c>
      <c r="J18" s="46">
        <f t="shared" si="0"/>
        <v>0</v>
      </c>
      <c r="K18"/>
      <c r="L18"/>
    </row>
    <row r="19" spans="1:18" ht="13.5" customHeight="1" x14ac:dyDescent="0.2">
      <c r="A19" s="19" t="s">
        <v>96</v>
      </c>
      <c r="B19" s="79">
        <v>66</v>
      </c>
      <c r="C19" s="65"/>
      <c r="D19" s="20">
        <v>5442</v>
      </c>
      <c r="E19" s="62">
        <v>6851</v>
      </c>
      <c r="F19" s="63">
        <v>14336</v>
      </c>
      <c r="G19" s="26">
        <v>1275</v>
      </c>
      <c r="H19" s="64">
        <f t="shared" si="1"/>
        <v>0</v>
      </c>
      <c r="I19" s="64">
        <f t="shared" si="2"/>
        <v>0</v>
      </c>
      <c r="J19" s="46">
        <f t="shared" si="0"/>
        <v>0</v>
      </c>
      <c r="K19"/>
      <c r="L19"/>
      <c r="P19" s="48"/>
      <c r="Q19" s="48"/>
      <c r="R19" s="48"/>
    </row>
    <row r="20" spans="1:18" ht="13.5" customHeight="1" x14ac:dyDescent="0.2">
      <c r="A20" s="19" t="s">
        <v>97</v>
      </c>
      <c r="B20" s="79">
        <v>66</v>
      </c>
      <c r="C20" s="65"/>
      <c r="D20" s="20">
        <v>5487</v>
      </c>
      <c r="E20" s="62">
        <v>6629</v>
      </c>
      <c r="F20" s="63">
        <v>10910</v>
      </c>
      <c r="G20" s="26">
        <v>1307</v>
      </c>
      <c r="H20" s="64">
        <f t="shared" si="1"/>
        <v>0</v>
      </c>
      <c r="I20" s="64">
        <f t="shared" si="2"/>
        <v>0</v>
      </c>
      <c r="J20" s="46">
        <f t="shared" si="0"/>
        <v>0</v>
      </c>
      <c r="K20"/>
      <c r="L20"/>
    </row>
    <row r="21" spans="1:18" ht="13.5" customHeight="1" x14ac:dyDescent="0.2">
      <c r="A21" s="19" t="s">
        <v>98</v>
      </c>
      <c r="B21" s="79">
        <v>66</v>
      </c>
      <c r="C21" s="65"/>
      <c r="D21" s="20">
        <v>5367</v>
      </c>
      <c r="E21" s="62">
        <v>6362</v>
      </c>
      <c r="F21" s="63">
        <v>11442</v>
      </c>
      <c r="G21" s="26"/>
      <c r="H21" s="64">
        <f t="shared" si="1"/>
        <v>0</v>
      </c>
      <c r="I21" s="64">
        <f t="shared" si="2"/>
        <v>0</v>
      </c>
      <c r="J21" s="46">
        <f t="shared" si="0"/>
        <v>0</v>
      </c>
      <c r="K21"/>
      <c r="L21"/>
    </row>
    <row r="22" spans="1:18" ht="13.5" customHeight="1" x14ac:dyDescent="0.2">
      <c r="A22" s="19" t="s">
        <v>99</v>
      </c>
      <c r="B22" s="79">
        <v>66</v>
      </c>
      <c r="C22" s="65"/>
      <c r="D22" s="20">
        <v>5164</v>
      </c>
      <c r="E22" s="62">
        <v>6384</v>
      </c>
      <c r="F22" s="63">
        <v>10754</v>
      </c>
      <c r="G22" s="26"/>
      <c r="H22" s="64">
        <f t="shared" si="1"/>
        <v>0</v>
      </c>
      <c r="I22" s="64">
        <f t="shared" si="2"/>
        <v>0</v>
      </c>
      <c r="J22" s="46">
        <f t="shared" si="0"/>
        <v>0</v>
      </c>
      <c r="K22"/>
      <c r="L22"/>
    </row>
    <row r="23" spans="1:18" ht="13.5" customHeight="1" x14ac:dyDescent="0.2">
      <c r="A23" s="19" t="s">
        <v>100</v>
      </c>
      <c r="B23" s="79">
        <v>66</v>
      </c>
      <c r="C23" s="65"/>
      <c r="D23" s="20">
        <v>5509</v>
      </c>
      <c r="E23" s="62">
        <v>7040</v>
      </c>
      <c r="F23" s="63">
        <v>16881</v>
      </c>
      <c r="G23" s="26"/>
      <c r="H23" s="64">
        <f t="shared" si="1"/>
        <v>0</v>
      </c>
      <c r="I23" s="64">
        <f t="shared" si="2"/>
        <v>0</v>
      </c>
      <c r="J23" s="46">
        <f t="shared" si="0"/>
        <v>0</v>
      </c>
      <c r="K23"/>
      <c r="L23"/>
    </row>
    <row r="24" spans="1:18" ht="13.5" customHeight="1" x14ac:dyDescent="0.2">
      <c r="A24" s="19" t="s">
        <v>101</v>
      </c>
      <c r="B24" s="79">
        <v>66</v>
      </c>
      <c r="C24" s="65"/>
      <c r="D24" s="20">
        <v>5159</v>
      </c>
      <c r="E24" s="62">
        <v>6937</v>
      </c>
      <c r="F24" s="63">
        <v>14713</v>
      </c>
      <c r="G24" s="26"/>
      <c r="H24" s="64">
        <f t="shared" si="1"/>
        <v>0</v>
      </c>
      <c r="I24" s="64">
        <f t="shared" si="2"/>
        <v>0</v>
      </c>
      <c r="J24" s="46">
        <f t="shared" si="0"/>
        <v>0</v>
      </c>
      <c r="K24"/>
      <c r="L24"/>
      <c r="P24" s="49"/>
      <c r="Q24" s="49"/>
      <c r="R24" s="49"/>
    </row>
    <row r="25" spans="1:18" ht="13.5" customHeight="1" x14ac:dyDescent="0.2">
      <c r="A25" s="19" t="s">
        <v>102</v>
      </c>
      <c r="B25" s="79">
        <v>66</v>
      </c>
      <c r="C25" s="65"/>
      <c r="D25" s="20">
        <v>5150</v>
      </c>
      <c r="E25" s="62">
        <v>6822</v>
      </c>
      <c r="F25" s="63">
        <v>13618</v>
      </c>
      <c r="G25" s="26"/>
      <c r="H25" s="64">
        <f>ROUNDDOWN($H$7*B25,2)</f>
        <v>0</v>
      </c>
      <c r="I25" s="64">
        <f t="shared" si="2"/>
        <v>0</v>
      </c>
      <c r="J25" s="46">
        <f t="shared" si="0"/>
        <v>0</v>
      </c>
      <c r="K25"/>
      <c r="L25"/>
      <c r="P25" s="49"/>
      <c r="Q25" s="49"/>
      <c r="R25" s="49"/>
    </row>
    <row r="26" spans="1:18" s="48" customFormat="1" ht="13.5" customHeight="1" x14ac:dyDescent="0.2">
      <c r="A26" s="22"/>
      <c r="C26" s="66" t="s">
        <v>19</v>
      </c>
      <c r="D26" s="46">
        <f>SUM(D14:D25)</f>
        <v>63628</v>
      </c>
      <c r="E26" s="46">
        <f>SUM(E14:E25)</f>
        <v>78155</v>
      </c>
      <c r="F26" s="46">
        <f>SUM(F14:F25)</f>
        <v>149120</v>
      </c>
      <c r="G26" s="22" t="e">
        <v>#REF!</v>
      </c>
      <c r="H26" s="64">
        <f>SUM(H14:H25)</f>
        <v>0</v>
      </c>
      <c r="I26" s="64">
        <f>SUM(I14:I25)</f>
        <v>0</v>
      </c>
      <c r="J26" s="46">
        <f>SUM(J14:J25)</f>
        <v>0</v>
      </c>
      <c r="P26" s="49"/>
      <c r="Q26" s="49"/>
      <c r="R26" s="49"/>
    </row>
    <row r="27" spans="1:18" x14ac:dyDescent="0.2">
      <c r="A27" s="67"/>
      <c r="C27" s="66" t="s">
        <v>36</v>
      </c>
      <c r="D27" s="135">
        <f>SUM(D26:F26)</f>
        <v>290903</v>
      </c>
      <c r="E27" s="131"/>
      <c r="F27" s="131"/>
      <c r="H27" s="68"/>
      <c r="I27" s="69"/>
      <c r="J27" s="69"/>
      <c r="K27" s="69"/>
      <c r="L27" s="69"/>
      <c r="P27" s="48"/>
      <c r="Q27" s="48"/>
      <c r="R27" s="48"/>
    </row>
    <row r="28" spans="1:18" ht="13.5" thickBot="1" x14ac:dyDescent="0.25">
      <c r="A28" s="52"/>
      <c r="H28" s="22"/>
      <c r="I28"/>
      <c r="J28"/>
      <c r="K28"/>
      <c r="L28"/>
      <c r="P28" s="49"/>
      <c r="Q28" s="49"/>
      <c r="R28" s="49"/>
    </row>
    <row r="29" spans="1:18" ht="33" customHeight="1" thickBot="1" x14ac:dyDescent="0.25">
      <c r="A29" s="52"/>
      <c r="E29" s="128" t="s">
        <v>29</v>
      </c>
      <c r="F29" s="128"/>
      <c r="G29" s="128"/>
      <c r="H29" s="129"/>
      <c r="I29" s="136">
        <f>J26</f>
        <v>0</v>
      </c>
      <c r="J29" s="137"/>
      <c r="K29"/>
      <c r="L29"/>
    </row>
    <row r="30" spans="1:18" ht="31.15" customHeight="1" x14ac:dyDescent="0.2">
      <c r="A30" s="52"/>
      <c r="E30" s="130"/>
      <c r="F30" s="130"/>
      <c r="G30" s="130"/>
      <c r="H30" s="130"/>
      <c r="I30" s="130"/>
      <c r="J30" s="130"/>
      <c r="K30"/>
      <c r="L30" s="22"/>
    </row>
    <row r="31" spans="1:18" x14ac:dyDescent="0.2">
      <c r="A31" s="52"/>
      <c r="H31" s="22"/>
      <c r="I31" s="21"/>
      <c r="J31" s="22"/>
      <c r="L31" s="22"/>
    </row>
    <row r="34" spans="4:16" x14ac:dyDescent="0.2">
      <c r="D34" s="50"/>
      <c r="E34" s="50"/>
      <c r="F34" s="50"/>
      <c r="G34" s="50"/>
      <c r="H34" s="44"/>
      <c r="I34" s="51"/>
      <c r="J34" s="51"/>
      <c r="K34" s="53"/>
      <c r="L34" s="51"/>
      <c r="M34" s="50"/>
      <c r="N34" s="50"/>
      <c r="O34" s="50"/>
      <c r="P34" s="50"/>
    </row>
    <row r="35" spans="4:16" x14ac:dyDescent="0.2">
      <c r="D35" s="50"/>
      <c r="E35" s="50"/>
      <c r="F35" s="50"/>
      <c r="G35" s="50"/>
      <c r="H35" s="51"/>
      <c r="I35" s="51"/>
      <c r="J35" s="51"/>
      <c r="K35" s="53"/>
      <c r="L35" s="51"/>
      <c r="M35" s="50"/>
      <c r="N35" s="50"/>
      <c r="O35" s="50"/>
      <c r="P35" s="50"/>
    </row>
    <row r="36" spans="4:16" x14ac:dyDescent="0.2">
      <c r="D36" s="50"/>
      <c r="E36" s="50"/>
      <c r="F36" s="50"/>
      <c r="G36" s="50"/>
      <c r="H36" s="51"/>
      <c r="I36" s="51"/>
      <c r="J36" s="51"/>
      <c r="K36" s="53"/>
      <c r="L36" s="51"/>
      <c r="M36" s="50"/>
      <c r="N36" s="50"/>
      <c r="O36" s="50"/>
      <c r="P36" s="50"/>
    </row>
  </sheetData>
  <sheetProtection algorithmName="SHA-512" hashValue="GKPBdORBgOrUeLjWwCoiEbOXMhCo01w8wYvtI80pKPMEtaIzBneIJzdKJDrjIGesffPHZ6lNca5L825oMoR7OA==" saltValue="g9iS3PnAahKZL/dVbDUX0A==" spinCount="100000" sheet="1" selectLockedCells="1" selectUnlockedCells="1"/>
  <mergeCells count="14">
    <mergeCell ref="C6:F6"/>
    <mergeCell ref="H6:I6"/>
    <mergeCell ref="C8:C10"/>
    <mergeCell ref="D8:F8"/>
    <mergeCell ref="D9:F9"/>
    <mergeCell ref="D10:F10"/>
    <mergeCell ref="C7:F7"/>
    <mergeCell ref="E29:H29"/>
    <mergeCell ref="E30:J30"/>
    <mergeCell ref="I12:I13"/>
    <mergeCell ref="J12:J13"/>
    <mergeCell ref="H12:H13"/>
    <mergeCell ref="D27:F27"/>
    <mergeCell ref="I29:J2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1"/>
  <sheetViews>
    <sheetView zoomScaleNormal="100" zoomScaleSheetLayoutView="100" workbookViewId="0">
      <selection activeCell="W18" sqref="W18"/>
    </sheetView>
  </sheetViews>
  <sheetFormatPr defaultColWidth="8.81640625" defaultRowHeight="13" x14ac:dyDescent="0.2"/>
  <cols>
    <col min="1" max="1" width="6.81640625" style="70" customWidth="1"/>
    <col min="2" max="2" width="10.26953125" style="48" customWidth="1"/>
    <col min="3" max="3" width="7.453125" style="48" bestFit="1" customWidth="1"/>
    <col min="4" max="5" width="10.26953125" customWidth="1"/>
    <col min="6" max="6" width="11.81640625" customWidth="1"/>
    <col min="7" max="7" width="13.54296875" hidden="1" customWidth="1"/>
    <col min="8" max="9" width="15.54296875" style="49" customWidth="1"/>
    <col min="10" max="10" width="20.7265625" style="49" bestFit="1" customWidth="1"/>
    <col min="11" max="11" width="12" style="48" customWidth="1"/>
    <col min="12" max="12" width="4.7265625" style="49" hidden="1" customWidth="1"/>
    <col min="13" max="13" width="8" hidden="1" customWidth="1"/>
    <col min="14" max="17" width="0" hidden="1" customWidth="1"/>
  </cols>
  <sheetData>
    <row r="1" spans="1:16" ht="20.65" customHeight="1" x14ac:dyDescent="0.3">
      <c r="A1" s="24" t="s">
        <v>41</v>
      </c>
      <c r="N1" t="s">
        <v>62</v>
      </c>
      <c r="O1" t="s">
        <v>63</v>
      </c>
      <c r="P1" t="s">
        <v>64</v>
      </c>
    </row>
    <row r="2" spans="1:16" ht="16.149999999999999" customHeight="1" x14ac:dyDescent="0.3">
      <c r="A2" s="24"/>
      <c r="M2" t="s">
        <v>47</v>
      </c>
      <c r="N2">
        <v>6240</v>
      </c>
      <c r="O2">
        <v>8510</v>
      </c>
      <c r="P2">
        <v>59293</v>
      </c>
    </row>
    <row r="3" spans="1:16" s="6" customFormat="1" ht="17.149999999999999" customHeight="1" x14ac:dyDescent="0.3">
      <c r="A3" s="23" t="s">
        <v>35</v>
      </c>
      <c r="B3" s="23" t="str">
        <f>入札書!B12</f>
        <v>豊中市市有施設等で使用する電力調達（低圧）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t="s">
        <v>48</v>
      </c>
      <c r="N3">
        <v>6219</v>
      </c>
      <c r="O3">
        <v>8410</v>
      </c>
      <c r="P3">
        <v>49226</v>
      </c>
    </row>
    <row r="4" spans="1:16" s="6" customFormat="1" ht="16.149999999999999" customHeight="1" x14ac:dyDescent="0.3">
      <c r="A4" s="25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t="s">
        <v>49</v>
      </c>
      <c r="N4">
        <v>6238</v>
      </c>
      <c r="O4">
        <v>8209</v>
      </c>
      <c r="P4">
        <v>44569</v>
      </c>
    </row>
    <row r="5" spans="1:16" s="6" customFormat="1" ht="10.15" customHeight="1" x14ac:dyDescent="0.35">
      <c r="A5" s="2"/>
      <c r="B5" s="4"/>
      <c r="C5" s="3"/>
      <c r="E5" s="4"/>
      <c r="F5" s="4"/>
      <c r="H5" s="4"/>
      <c r="I5" s="22"/>
      <c r="J5" s="22"/>
      <c r="K5" s="4"/>
      <c r="L5" s="4"/>
      <c r="M5" t="s">
        <v>50</v>
      </c>
      <c r="N5">
        <v>6240</v>
      </c>
      <c r="O5">
        <v>8459</v>
      </c>
      <c r="P5">
        <v>63686</v>
      </c>
    </row>
    <row r="6" spans="1:16" s="6" customFormat="1" ht="20.149999999999999" customHeight="1" thickBot="1" x14ac:dyDescent="0.25">
      <c r="B6" s="4"/>
      <c r="C6" s="138" t="s">
        <v>1</v>
      </c>
      <c r="D6" s="138"/>
      <c r="E6" s="138"/>
      <c r="F6" s="138"/>
      <c r="G6" s="5" t="s">
        <v>105</v>
      </c>
      <c r="H6" s="138" t="s">
        <v>87</v>
      </c>
      <c r="I6" s="138"/>
      <c r="K6" s="4"/>
      <c r="L6" s="4"/>
      <c r="M6" t="s">
        <v>51</v>
      </c>
      <c r="N6" s="49">
        <v>6230</v>
      </c>
      <c r="O6" s="49">
        <v>8570</v>
      </c>
      <c r="P6" s="49">
        <v>76692</v>
      </c>
    </row>
    <row r="7" spans="1:16" s="6" customFormat="1" ht="26.65" customHeight="1" thickBot="1" x14ac:dyDescent="0.25">
      <c r="A7" s="52"/>
      <c r="B7" s="4"/>
      <c r="C7" s="143" t="s">
        <v>38</v>
      </c>
      <c r="D7" s="144"/>
      <c r="E7" s="144"/>
      <c r="F7" s="145"/>
      <c r="G7" s="7"/>
      <c r="H7" s="8">
        <f>入札書!F19</f>
        <v>0</v>
      </c>
      <c r="I7" s="9" t="s">
        <v>20</v>
      </c>
      <c r="J7" s="22"/>
      <c r="K7" s="4"/>
      <c r="L7" s="4"/>
      <c r="M7" t="s">
        <v>52</v>
      </c>
      <c r="N7" s="49">
        <v>6237</v>
      </c>
      <c r="O7" s="49">
        <v>8674</v>
      </c>
      <c r="P7" s="49">
        <v>78625</v>
      </c>
    </row>
    <row r="8" spans="1:16" s="6" customFormat="1" ht="20.149999999999999" customHeight="1" thickBot="1" x14ac:dyDescent="0.25">
      <c r="A8" s="52"/>
      <c r="B8" s="4"/>
      <c r="C8" s="139" t="s">
        <v>3</v>
      </c>
      <c r="D8" s="140" t="s">
        <v>67</v>
      </c>
      <c r="E8" s="140"/>
      <c r="F8" s="140"/>
      <c r="G8" s="10"/>
      <c r="H8" s="11">
        <f>入札書!F20</f>
        <v>0</v>
      </c>
      <c r="I8" s="12" t="s">
        <v>5</v>
      </c>
      <c r="J8" s="22"/>
      <c r="K8" s="4"/>
      <c r="L8" s="4"/>
      <c r="M8" t="s">
        <v>53</v>
      </c>
      <c r="N8" s="49">
        <v>6233</v>
      </c>
      <c r="O8" s="49">
        <v>8565</v>
      </c>
      <c r="P8" s="49">
        <v>59880</v>
      </c>
    </row>
    <row r="9" spans="1:16" s="6" customFormat="1" ht="20.149999999999999" customHeight="1" thickBot="1" x14ac:dyDescent="0.25">
      <c r="A9" s="52"/>
      <c r="B9" s="4"/>
      <c r="C9" s="139"/>
      <c r="D9" s="141" t="s">
        <v>6</v>
      </c>
      <c r="E9" s="141"/>
      <c r="F9" s="141"/>
      <c r="G9" s="13"/>
      <c r="H9" s="14">
        <f>入札書!F21</f>
        <v>0</v>
      </c>
      <c r="I9" s="15" t="s">
        <v>5</v>
      </c>
      <c r="J9" s="22"/>
      <c r="K9" s="4"/>
      <c r="L9" s="4"/>
      <c r="M9" t="s">
        <v>54</v>
      </c>
      <c r="N9" s="48">
        <v>6206</v>
      </c>
      <c r="O9" s="48">
        <v>8582</v>
      </c>
      <c r="P9" s="48">
        <v>51219</v>
      </c>
    </row>
    <row r="10" spans="1:16" s="6" customFormat="1" ht="20.149999999999999" customHeight="1" thickBot="1" x14ac:dyDescent="0.25">
      <c r="A10" s="52"/>
      <c r="B10" s="4"/>
      <c r="C10" s="139"/>
      <c r="D10" s="142" t="s">
        <v>7</v>
      </c>
      <c r="E10" s="142"/>
      <c r="F10" s="142"/>
      <c r="G10" s="54"/>
      <c r="H10" s="55">
        <f>入札書!F22</f>
        <v>0</v>
      </c>
      <c r="I10" s="16" t="s">
        <v>5</v>
      </c>
      <c r="J10" s="22"/>
      <c r="K10" s="4"/>
      <c r="L10" s="4"/>
      <c r="M10" t="s">
        <v>55</v>
      </c>
      <c r="N10" s="49">
        <v>6212</v>
      </c>
      <c r="O10" s="49">
        <v>8522</v>
      </c>
      <c r="P10" s="49">
        <v>61415</v>
      </c>
    </row>
    <row r="11" spans="1:16" s="6" customFormat="1" ht="15" customHeight="1" x14ac:dyDescent="0.2">
      <c r="A11" s="52"/>
      <c r="B11" s="4"/>
      <c r="D11" s="48"/>
      <c r="E11"/>
      <c r="F11" s="56"/>
      <c r="H11" s="4"/>
      <c r="I11" s="22"/>
      <c r="J11" s="22"/>
      <c r="K11" s="4"/>
      <c r="L11" s="4"/>
      <c r="M11" t="s">
        <v>56</v>
      </c>
      <c r="N11">
        <v>6240</v>
      </c>
      <c r="O11">
        <v>8799</v>
      </c>
      <c r="P11">
        <v>84185</v>
      </c>
    </row>
    <row r="12" spans="1:16" ht="18" customHeight="1" x14ac:dyDescent="0.2">
      <c r="A12" s="57"/>
      <c r="B12" s="17" t="s">
        <v>107</v>
      </c>
      <c r="C12" s="17" t="s">
        <v>9</v>
      </c>
      <c r="D12" s="17" t="s">
        <v>10</v>
      </c>
      <c r="E12" s="17" t="s">
        <v>11</v>
      </c>
      <c r="F12" s="17" t="s">
        <v>12</v>
      </c>
      <c r="G12" s="58" t="s">
        <v>13</v>
      </c>
      <c r="H12" s="133" t="s">
        <v>14</v>
      </c>
      <c r="I12" s="131" t="s">
        <v>106</v>
      </c>
      <c r="J12" s="132" t="s">
        <v>90</v>
      </c>
      <c r="K12"/>
      <c r="L12"/>
      <c r="M12" t="s">
        <v>57</v>
      </c>
      <c r="N12">
        <v>6221</v>
      </c>
      <c r="O12">
        <v>8406</v>
      </c>
      <c r="P12">
        <v>76936</v>
      </c>
    </row>
    <row r="13" spans="1:16" ht="18" customHeight="1" x14ac:dyDescent="0.2">
      <c r="A13" s="59"/>
      <c r="B13" s="18" t="s">
        <v>21</v>
      </c>
      <c r="C13" s="18" t="s">
        <v>16</v>
      </c>
      <c r="D13" s="18" t="s">
        <v>17</v>
      </c>
      <c r="E13" s="18" t="s">
        <v>17</v>
      </c>
      <c r="F13" s="18" t="s">
        <v>17</v>
      </c>
      <c r="G13" s="60"/>
      <c r="H13" s="134"/>
      <c r="I13" s="131"/>
      <c r="J13" s="132"/>
      <c r="K13"/>
      <c r="L13"/>
      <c r="M13" t="s">
        <v>58</v>
      </c>
      <c r="N13">
        <v>6222</v>
      </c>
      <c r="O13">
        <v>8382</v>
      </c>
      <c r="P13">
        <v>71080</v>
      </c>
    </row>
    <row r="14" spans="1:16" ht="13.5" customHeight="1" x14ac:dyDescent="0.2">
      <c r="A14" s="19" t="s">
        <v>91</v>
      </c>
      <c r="B14" s="18">
        <v>682</v>
      </c>
      <c r="C14" s="61"/>
      <c r="D14" s="20">
        <v>6354</v>
      </c>
      <c r="E14" s="62">
        <v>8569</v>
      </c>
      <c r="F14" s="63">
        <v>65472</v>
      </c>
      <c r="G14" s="26">
        <v>1256</v>
      </c>
      <c r="H14" s="64">
        <f>ROUNDDOWN($H$7*B14,2)</f>
        <v>0</v>
      </c>
      <c r="I14" s="64">
        <f t="shared" ref="I14:I25" si="0">ROUNDDOWN(D14*$H$8+E14*$H$9+F14*$H$10,2)</f>
        <v>0</v>
      </c>
      <c r="J14" s="46">
        <f t="shared" ref="J14:J25" si="1">ROUNDDOWN(H14+I14,0)</f>
        <v>0</v>
      </c>
      <c r="K14"/>
      <c r="L14"/>
    </row>
    <row r="15" spans="1:16" ht="13.5" customHeight="1" x14ac:dyDescent="0.2">
      <c r="A15" s="19" t="s">
        <v>92</v>
      </c>
      <c r="B15" s="18">
        <v>682</v>
      </c>
      <c r="C15" s="65"/>
      <c r="D15" s="20">
        <v>6331</v>
      </c>
      <c r="E15" s="62">
        <v>8690</v>
      </c>
      <c r="F15" s="63">
        <v>52520</v>
      </c>
      <c r="G15" s="26">
        <v>1275</v>
      </c>
      <c r="H15" s="64">
        <f>ROUNDDOWN($H$7*B15,2)</f>
        <v>0</v>
      </c>
      <c r="I15" s="64">
        <f t="shared" si="0"/>
        <v>0</v>
      </c>
      <c r="J15" s="46">
        <f t="shared" si="1"/>
        <v>0</v>
      </c>
      <c r="K15"/>
      <c r="L15"/>
    </row>
    <row r="16" spans="1:16" ht="13.5" customHeight="1" x14ac:dyDescent="0.2">
      <c r="A16" s="19" t="s">
        <v>93</v>
      </c>
      <c r="B16" s="18">
        <v>682</v>
      </c>
      <c r="C16" s="65"/>
      <c r="D16" s="20">
        <v>6351</v>
      </c>
      <c r="E16" s="62">
        <v>8600</v>
      </c>
      <c r="F16" s="63">
        <v>50073</v>
      </c>
      <c r="G16" s="26">
        <v>1307</v>
      </c>
      <c r="H16" s="64">
        <f t="shared" ref="H16:H25" si="2">ROUNDDOWN($H$7*B16,2)</f>
        <v>0</v>
      </c>
      <c r="I16" s="64">
        <f t="shared" si="0"/>
        <v>0</v>
      </c>
      <c r="J16" s="46">
        <f t="shared" si="1"/>
        <v>0</v>
      </c>
      <c r="K16"/>
      <c r="L16"/>
    </row>
    <row r="17" spans="1:12" ht="13.5" customHeight="1" x14ac:dyDescent="0.2">
      <c r="A17" s="19" t="s">
        <v>94</v>
      </c>
      <c r="B17" s="18">
        <v>682</v>
      </c>
      <c r="C17" s="65"/>
      <c r="D17" s="20">
        <v>6257</v>
      </c>
      <c r="E17" s="62">
        <v>8429</v>
      </c>
      <c r="F17" s="63">
        <v>60993</v>
      </c>
      <c r="G17" s="26"/>
      <c r="H17" s="64">
        <f t="shared" si="2"/>
        <v>0</v>
      </c>
      <c r="I17" s="64">
        <f t="shared" si="0"/>
        <v>0</v>
      </c>
      <c r="J17" s="46">
        <f t="shared" si="1"/>
        <v>0</v>
      </c>
      <c r="K17"/>
      <c r="L17"/>
    </row>
    <row r="18" spans="1:12" ht="13.5" customHeight="1" x14ac:dyDescent="0.2">
      <c r="A18" s="19" t="s">
        <v>95</v>
      </c>
      <c r="B18" s="18">
        <v>682</v>
      </c>
      <c r="C18" s="65"/>
      <c r="D18" s="20">
        <v>6360</v>
      </c>
      <c r="E18" s="62">
        <v>8911</v>
      </c>
      <c r="F18" s="63">
        <v>91504</v>
      </c>
      <c r="G18" s="26">
        <v>1256</v>
      </c>
      <c r="H18" s="64">
        <f t="shared" si="2"/>
        <v>0</v>
      </c>
      <c r="I18" s="64">
        <f t="shared" si="0"/>
        <v>0</v>
      </c>
      <c r="J18" s="46">
        <f t="shared" si="1"/>
        <v>0</v>
      </c>
      <c r="K18"/>
      <c r="L18"/>
    </row>
    <row r="19" spans="1:12" ht="13.5" customHeight="1" x14ac:dyDescent="0.2">
      <c r="A19" s="19" t="s">
        <v>96</v>
      </c>
      <c r="B19" s="18">
        <v>682</v>
      </c>
      <c r="C19" s="65"/>
      <c r="D19" s="20">
        <v>6360</v>
      </c>
      <c r="E19" s="62">
        <v>8918</v>
      </c>
      <c r="F19" s="63">
        <v>79967</v>
      </c>
      <c r="G19" s="26">
        <v>1275</v>
      </c>
      <c r="H19" s="64">
        <f t="shared" si="2"/>
        <v>0</v>
      </c>
      <c r="I19" s="64">
        <f t="shared" si="0"/>
        <v>0</v>
      </c>
      <c r="J19" s="46">
        <f t="shared" si="1"/>
        <v>0</v>
      </c>
      <c r="K19"/>
      <c r="L19"/>
    </row>
    <row r="20" spans="1:12" ht="13.5" customHeight="1" x14ac:dyDescent="0.2">
      <c r="A20" s="19" t="s">
        <v>97</v>
      </c>
      <c r="B20" s="18">
        <v>682</v>
      </c>
      <c r="C20" s="65"/>
      <c r="D20" s="20">
        <v>6354</v>
      </c>
      <c r="E20" s="62">
        <v>8768</v>
      </c>
      <c r="F20" s="63">
        <v>64082</v>
      </c>
      <c r="G20" s="26">
        <v>1307</v>
      </c>
      <c r="H20" s="64">
        <f t="shared" si="2"/>
        <v>0</v>
      </c>
      <c r="I20" s="64">
        <f t="shared" si="0"/>
        <v>0</v>
      </c>
      <c r="J20" s="46">
        <f t="shared" si="1"/>
        <v>0</v>
      </c>
      <c r="K20"/>
      <c r="L20"/>
    </row>
    <row r="21" spans="1:12" ht="13.5" customHeight="1" x14ac:dyDescent="0.2">
      <c r="A21" s="19" t="s">
        <v>98</v>
      </c>
      <c r="B21" s="18">
        <v>682</v>
      </c>
      <c r="C21" s="65"/>
      <c r="D21" s="20">
        <v>6360</v>
      </c>
      <c r="E21" s="62">
        <v>8815</v>
      </c>
      <c r="F21" s="63">
        <v>56342</v>
      </c>
      <c r="G21" s="26"/>
      <c r="H21" s="64">
        <f t="shared" si="2"/>
        <v>0</v>
      </c>
      <c r="I21" s="64">
        <f t="shared" si="0"/>
        <v>0</v>
      </c>
      <c r="J21" s="46">
        <f t="shared" si="1"/>
        <v>0</v>
      </c>
      <c r="K21"/>
      <c r="L21"/>
    </row>
    <row r="22" spans="1:12" ht="13.5" customHeight="1" x14ac:dyDescent="0.2">
      <c r="A22" s="19" t="s">
        <v>99</v>
      </c>
      <c r="B22" s="18">
        <v>682</v>
      </c>
      <c r="C22" s="65"/>
      <c r="D22" s="20">
        <v>6336</v>
      </c>
      <c r="E22" s="62">
        <v>8477</v>
      </c>
      <c r="F22" s="63">
        <v>57804</v>
      </c>
      <c r="G22" s="26"/>
      <c r="H22" s="64">
        <f t="shared" si="2"/>
        <v>0</v>
      </c>
      <c r="I22" s="64">
        <f t="shared" si="0"/>
        <v>0</v>
      </c>
      <c r="J22" s="46">
        <f t="shared" si="1"/>
        <v>0</v>
      </c>
      <c r="K22"/>
      <c r="L22"/>
    </row>
    <row r="23" spans="1:12" ht="13.5" customHeight="1" x14ac:dyDescent="0.2">
      <c r="A23" s="19" t="s">
        <v>100</v>
      </c>
      <c r="B23" s="18">
        <v>682</v>
      </c>
      <c r="C23" s="65"/>
      <c r="D23" s="20">
        <v>6360</v>
      </c>
      <c r="E23" s="62">
        <v>8937</v>
      </c>
      <c r="F23" s="63">
        <v>88924</v>
      </c>
      <c r="G23" s="26"/>
      <c r="H23" s="64">
        <f t="shared" si="2"/>
        <v>0</v>
      </c>
      <c r="I23" s="64">
        <f t="shared" si="0"/>
        <v>0</v>
      </c>
      <c r="J23" s="46">
        <f t="shared" si="1"/>
        <v>0</v>
      </c>
      <c r="K23"/>
      <c r="L23"/>
    </row>
    <row r="24" spans="1:12" ht="13.5" customHeight="1" x14ac:dyDescent="0.2">
      <c r="A24" s="19" t="s">
        <v>101</v>
      </c>
      <c r="B24" s="18">
        <v>682</v>
      </c>
      <c r="C24" s="65"/>
      <c r="D24" s="20">
        <v>6327</v>
      </c>
      <c r="E24" s="62">
        <v>8645</v>
      </c>
      <c r="F24" s="63">
        <v>79083</v>
      </c>
      <c r="G24" s="26"/>
      <c r="H24" s="64">
        <f>ROUNDDOWN($H$7*B24,2)</f>
        <v>0</v>
      </c>
      <c r="I24" s="64">
        <f t="shared" si="0"/>
        <v>0</v>
      </c>
      <c r="J24" s="46">
        <f t="shared" si="1"/>
        <v>0</v>
      </c>
      <c r="K24"/>
      <c r="L24"/>
    </row>
    <row r="25" spans="1:12" ht="13.5" customHeight="1" x14ac:dyDescent="0.2">
      <c r="A25" s="19" t="s">
        <v>102</v>
      </c>
      <c r="B25" s="18">
        <v>682</v>
      </c>
      <c r="C25" s="65"/>
      <c r="D25" s="20">
        <v>6321</v>
      </c>
      <c r="E25" s="62">
        <v>8549</v>
      </c>
      <c r="F25" s="63">
        <v>74036</v>
      </c>
      <c r="G25" s="26"/>
      <c r="H25" s="64">
        <f t="shared" si="2"/>
        <v>0</v>
      </c>
      <c r="I25" s="64">
        <f t="shared" si="0"/>
        <v>0</v>
      </c>
      <c r="J25" s="46">
        <f t="shared" si="1"/>
        <v>0</v>
      </c>
      <c r="K25"/>
      <c r="L25"/>
    </row>
    <row r="26" spans="1:12" s="48" customFormat="1" ht="13.5" customHeight="1" x14ac:dyDescent="0.2">
      <c r="A26" s="22"/>
      <c r="C26" s="66" t="s">
        <v>19</v>
      </c>
      <c r="D26" s="46">
        <f>SUM(D14:D25)</f>
        <v>76071</v>
      </c>
      <c r="E26" s="46">
        <f>SUM(E14:E25)</f>
        <v>104308</v>
      </c>
      <c r="F26" s="46">
        <f>SUM(F14:F25)</f>
        <v>820800</v>
      </c>
      <c r="G26" s="22" t="e">
        <v>#REF!</v>
      </c>
      <c r="H26" s="64">
        <f>SUM(H14:H25)</f>
        <v>0</v>
      </c>
      <c r="I26" s="64">
        <f>SUM(I14:I25)</f>
        <v>0</v>
      </c>
      <c r="J26" s="46">
        <f>SUM(J14:J25)</f>
        <v>0</v>
      </c>
    </row>
    <row r="27" spans="1:12" x14ac:dyDescent="0.2">
      <c r="A27" s="67"/>
      <c r="C27" s="66" t="s">
        <v>36</v>
      </c>
      <c r="D27" s="135">
        <f>SUM(D26:F26)</f>
        <v>1001179</v>
      </c>
      <c r="E27" s="131"/>
      <c r="F27" s="131"/>
      <c r="H27" s="68"/>
      <c r="I27" s="69"/>
      <c r="J27" s="69"/>
      <c r="K27"/>
      <c r="L27"/>
    </row>
    <row r="28" spans="1:12" ht="13.5" thickBot="1" x14ac:dyDescent="0.25">
      <c r="A28" s="52"/>
      <c r="H28" s="22"/>
      <c r="I28"/>
      <c r="J28"/>
      <c r="K28"/>
      <c r="L28"/>
    </row>
    <row r="29" spans="1:12" ht="33" customHeight="1" thickBot="1" x14ac:dyDescent="0.25">
      <c r="A29" s="52"/>
      <c r="E29" s="128" t="s">
        <v>33</v>
      </c>
      <c r="F29" s="128"/>
      <c r="G29" s="128"/>
      <c r="H29" s="129"/>
      <c r="I29" s="146">
        <f>J26</f>
        <v>0</v>
      </c>
      <c r="J29" s="147"/>
      <c r="K29"/>
      <c r="L29"/>
    </row>
    <row r="30" spans="1:12" ht="30" customHeight="1" x14ac:dyDescent="0.2">
      <c r="A30" s="52"/>
      <c r="E30" s="130"/>
      <c r="F30" s="130"/>
      <c r="G30" s="130"/>
      <c r="H30" s="130"/>
      <c r="I30" s="130"/>
      <c r="J30" s="130"/>
      <c r="K30"/>
      <c r="L30" s="22"/>
    </row>
    <row r="31" spans="1:12" x14ac:dyDescent="0.2">
      <c r="A31" s="52"/>
      <c r="H31" s="22"/>
      <c r="I31" s="21"/>
      <c r="J31" s="22"/>
      <c r="L31" s="22"/>
    </row>
  </sheetData>
  <sheetProtection algorithmName="SHA-512" hashValue="YQ6d9KDGD3npwPFSoFv5XSLSKrpeqmpi9eRs8J37t26bkQv/SbYEseO4xtrpx/4AedvwOZTzIRh7nF2BmTSG8w==" saltValue="utfRHvA/6Dykl8xWzoNzkA==" spinCount="100000" sheet="1" selectLockedCells="1" selectUnlockedCells="1"/>
  <mergeCells count="14">
    <mergeCell ref="E30:J30"/>
    <mergeCell ref="D27:F27"/>
    <mergeCell ref="C6:F6"/>
    <mergeCell ref="H6:I6"/>
    <mergeCell ref="C8:C10"/>
    <mergeCell ref="D8:F8"/>
    <mergeCell ref="D9:F9"/>
    <mergeCell ref="D10:F10"/>
    <mergeCell ref="H12:H13"/>
    <mergeCell ref="I12:I13"/>
    <mergeCell ref="J12:J13"/>
    <mergeCell ref="I29:J29"/>
    <mergeCell ref="E29:H29"/>
    <mergeCell ref="C7:F7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6"/>
  <sheetViews>
    <sheetView zoomScaleNormal="100" zoomScaleSheetLayoutView="100" workbookViewId="0">
      <selection activeCell="J12" sqref="J12:J13"/>
    </sheetView>
  </sheetViews>
  <sheetFormatPr defaultColWidth="8.81640625" defaultRowHeight="13" x14ac:dyDescent="0.2"/>
  <cols>
    <col min="1" max="1" width="6.81640625" style="52" customWidth="1"/>
    <col min="2" max="2" width="10.26953125" style="48" customWidth="1"/>
    <col min="3" max="3" width="7.453125" style="48" bestFit="1" customWidth="1"/>
    <col min="4" max="5" width="9.54296875" customWidth="1"/>
    <col min="6" max="6" width="11.26953125" customWidth="1"/>
    <col min="7" max="7" width="13.54296875" hidden="1" customWidth="1"/>
    <col min="8" max="8" width="15.54296875" style="22" customWidth="1"/>
    <col min="9" max="9" width="19.26953125" style="22" customWidth="1"/>
    <col min="10" max="10" width="20.7265625" style="22" customWidth="1"/>
    <col min="11" max="11" width="13.26953125" style="48" hidden="1" customWidth="1"/>
    <col min="12" max="12" width="4.7265625" style="22" hidden="1" customWidth="1"/>
    <col min="13" max="13" width="8" hidden="1" customWidth="1"/>
    <col min="14" max="14" width="0" hidden="1" customWidth="1"/>
  </cols>
  <sheetData>
    <row r="1" spans="1:14" ht="20.65" customHeight="1" x14ac:dyDescent="0.3">
      <c r="A1" s="24" t="s">
        <v>40</v>
      </c>
      <c r="M1" t="s">
        <v>66</v>
      </c>
      <c r="N1" t="s">
        <v>65</v>
      </c>
    </row>
    <row r="2" spans="1:14" ht="16.149999999999999" customHeight="1" x14ac:dyDescent="0.3">
      <c r="A2" s="24"/>
      <c r="M2" t="s">
        <v>47</v>
      </c>
      <c r="N2">
        <v>27517</v>
      </c>
    </row>
    <row r="3" spans="1:14" s="6" customFormat="1" ht="17.149999999999999" customHeight="1" x14ac:dyDescent="0.3">
      <c r="A3" s="23" t="s">
        <v>35</v>
      </c>
      <c r="B3" s="23" t="str">
        <f>入札書!B12</f>
        <v>豊中市市有施設等で使用する電力調達（低圧）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t="s">
        <v>48</v>
      </c>
      <c r="N3">
        <v>21481</v>
      </c>
    </row>
    <row r="4" spans="1:14" s="6" customFormat="1" ht="16.149999999999999" customHeight="1" x14ac:dyDescent="0.3">
      <c r="A4" s="25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t="s">
        <v>49</v>
      </c>
      <c r="N4">
        <v>23411</v>
      </c>
    </row>
    <row r="5" spans="1:14" s="6" customFormat="1" ht="10.15" customHeight="1" x14ac:dyDescent="0.35">
      <c r="A5" s="2"/>
      <c r="B5" s="4"/>
      <c r="C5" s="3"/>
      <c r="E5" s="4"/>
      <c r="F5" s="4"/>
      <c r="H5" s="4"/>
      <c r="I5" s="22"/>
      <c r="J5" s="22"/>
      <c r="K5" s="4"/>
      <c r="L5" s="4"/>
      <c r="M5" t="s">
        <v>50</v>
      </c>
      <c r="N5" s="22">
        <v>58887</v>
      </c>
    </row>
    <row r="6" spans="1:14" s="6" customFormat="1" ht="20.149999999999999" customHeight="1" thickBot="1" x14ac:dyDescent="0.25">
      <c r="B6" s="4"/>
      <c r="C6" s="154" t="s">
        <v>1</v>
      </c>
      <c r="D6" s="155"/>
      <c r="E6" s="156"/>
      <c r="F6" s="157" t="s">
        <v>87</v>
      </c>
      <c r="G6" s="155"/>
      <c r="H6" s="156"/>
      <c r="I6" s="22"/>
      <c r="K6" s="4"/>
      <c r="L6" s="4"/>
      <c r="M6" t="s">
        <v>51</v>
      </c>
      <c r="N6" s="22">
        <v>93458</v>
      </c>
    </row>
    <row r="7" spans="1:14" s="6" customFormat="1" ht="26.65" customHeight="1" thickBot="1" x14ac:dyDescent="0.25">
      <c r="A7" s="52"/>
      <c r="B7" s="4"/>
      <c r="C7" s="143" t="s">
        <v>38</v>
      </c>
      <c r="D7" s="144"/>
      <c r="E7" s="161"/>
      <c r="F7" s="8">
        <f>入札書!F23</f>
        <v>0</v>
      </c>
      <c r="G7" s="82" t="s">
        <v>22</v>
      </c>
      <c r="H7" s="83" t="s">
        <v>23</v>
      </c>
      <c r="I7" s="22"/>
      <c r="J7" s="22"/>
      <c r="K7" s="4"/>
      <c r="L7" s="4"/>
      <c r="M7" t="s">
        <v>52</v>
      </c>
      <c r="N7" s="22">
        <v>86206</v>
      </c>
    </row>
    <row r="8" spans="1:14" s="6" customFormat="1" ht="20.149999999999999" customHeight="1" thickBot="1" x14ac:dyDescent="0.25">
      <c r="A8" s="52"/>
      <c r="B8" s="4"/>
      <c r="C8" s="139" t="s">
        <v>24</v>
      </c>
      <c r="D8" s="140" t="s">
        <v>44</v>
      </c>
      <c r="E8" s="158"/>
      <c r="F8" s="11">
        <f>入札書!F24</f>
        <v>0</v>
      </c>
      <c r="G8" s="84" t="s">
        <v>5</v>
      </c>
      <c r="H8" s="85" t="s">
        <v>5</v>
      </c>
      <c r="I8" s="22"/>
      <c r="J8" s="22"/>
      <c r="K8" s="4"/>
      <c r="L8" s="4"/>
      <c r="M8" t="s">
        <v>53</v>
      </c>
      <c r="N8" s="48">
        <v>47221</v>
      </c>
    </row>
    <row r="9" spans="1:14" s="6" customFormat="1" ht="20.149999999999999" customHeight="1" thickBot="1" x14ac:dyDescent="0.25">
      <c r="A9" s="52"/>
      <c r="B9" s="4"/>
      <c r="C9" s="139"/>
      <c r="D9" s="141" t="s">
        <v>45</v>
      </c>
      <c r="E9" s="159"/>
      <c r="F9" s="14">
        <f>入札書!F25</f>
        <v>0</v>
      </c>
      <c r="G9" s="86" t="s">
        <v>5</v>
      </c>
      <c r="H9" s="87" t="s">
        <v>5</v>
      </c>
      <c r="I9" s="22"/>
      <c r="J9" s="22"/>
      <c r="K9" s="4"/>
      <c r="L9" s="4"/>
      <c r="M9" t="s">
        <v>54</v>
      </c>
      <c r="N9" s="22">
        <v>22552</v>
      </c>
    </row>
    <row r="10" spans="1:14" s="6" customFormat="1" ht="20.149999999999999" customHeight="1" x14ac:dyDescent="0.2">
      <c r="A10" s="52"/>
      <c r="B10" s="4"/>
      <c r="C10" s="139"/>
      <c r="D10" s="160"/>
      <c r="E10" s="160"/>
      <c r="F10" s="71"/>
      <c r="G10" s="88" t="s">
        <v>5</v>
      </c>
      <c r="H10" s="89" t="s">
        <v>5</v>
      </c>
      <c r="I10" s="22"/>
      <c r="J10" s="22"/>
      <c r="K10" s="4"/>
      <c r="L10" s="4"/>
      <c r="M10" t="s">
        <v>55</v>
      </c>
      <c r="N10">
        <v>43220</v>
      </c>
    </row>
    <row r="11" spans="1:14" s="6" customFormat="1" ht="15" customHeight="1" x14ac:dyDescent="0.2">
      <c r="A11" s="52"/>
      <c r="B11" s="4"/>
      <c r="D11" s="48"/>
      <c r="E11"/>
      <c r="F11" s="56"/>
      <c r="H11" s="4"/>
      <c r="I11" s="22"/>
      <c r="J11" s="22"/>
      <c r="K11" s="4"/>
      <c r="L11" s="4"/>
      <c r="M11" t="s">
        <v>56</v>
      </c>
      <c r="N11">
        <v>64911</v>
      </c>
    </row>
    <row r="12" spans="1:14" ht="18" customHeight="1" x14ac:dyDescent="0.2">
      <c r="A12" s="57"/>
      <c r="B12" s="17" t="s">
        <v>25</v>
      </c>
      <c r="C12" s="17" t="s">
        <v>9</v>
      </c>
      <c r="D12" s="17" t="s">
        <v>46</v>
      </c>
      <c r="E12" s="90" t="s">
        <v>45</v>
      </c>
      <c r="F12" s="152"/>
      <c r="G12" s="58" t="s">
        <v>13</v>
      </c>
      <c r="H12" s="26" t="s">
        <v>14</v>
      </c>
      <c r="I12" s="131" t="s">
        <v>26</v>
      </c>
      <c r="J12" s="132" t="s">
        <v>90</v>
      </c>
      <c r="K12"/>
      <c r="L12"/>
      <c r="M12" t="s">
        <v>57</v>
      </c>
      <c r="N12">
        <v>67296</v>
      </c>
    </row>
    <row r="13" spans="1:14" ht="18" customHeight="1" x14ac:dyDescent="0.2">
      <c r="A13" s="59"/>
      <c r="B13" s="18" t="s">
        <v>27</v>
      </c>
      <c r="C13" s="18" t="s">
        <v>16</v>
      </c>
      <c r="D13" s="18" t="s">
        <v>17</v>
      </c>
      <c r="E13" s="18" t="s">
        <v>17</v>
      </c>
      <c r="F13" s="153"/>
      <c r="G13" s="60"/>
      <c r="H13" s="46" t="s">
        <v>18</v>
      </c>
      <c r="I13" s="131"/>
      <c r="J13" s="132"/>
      <c r="K13"/>
      <c r="L13"/>
      <c r="M13" t="s">
        <v>58</v>
      </c>
      <c r="N13">
        <v>58932</v>
      </c>
    </row>
    <row r="14" spans="1:14" ht="13.5" customHeight="1" x14ac:dyDescent="0.2">
      <c r="A14" s="19" t="s">
        <v>91</v>
      </c>
      <c r="B14" s="97">
        <v>1355</v>
      </c>
      <c r="C14" s="18">
        <v>90</v>
      </c>
      <c r="D14" s="72"/>
      <c r="E14" s="91">
        <v>40889</v>
      </c>
      <c r="F14" s="73"/>
      <c r="G14" s="26">
        <v>1256</v>
      </c>
      <c r="H14" s="64">
        <f>ROUNDDOWN($F$7*B14*(1.85-C14/100),2)</f>
        <v>0</v>
      </c>
      <c r="I14" s="64">
        <f t="shared" ref="I14:I25" si="0">ROUNDDOWN(D14*$F$8+E14*$F$9+F14*$F$10,2)</f>
        <v>0</v>
      </c>
      <c r="J14" s="46">
        <f t="shared" ref="J14:J25" si="1">ROUNDDOWN(H14+I14,0)</f>
        <v>0</v>
      </c>
      <c r="K14"/>
      <c r="L14"/>
    </row>
    <row r="15" spans="1:14" ht="13.5" customHeight="1" x14ac:dyDescent="0.2">
      <c r="A15" s="19" t="s">
        <v>92</v>
      </c>
      <c r="B15" s="97">
        <v>1355</v>
      </c>
      <c r="C15" s="18">
        <v>90</v>
      </c>
      <c r="D15" s="72"/>
      <c r="E15" s="91">
        <v>23253</v>
      </c>
      <c r="F15" s="73"/>
      <c r="G15" s="26">
        <v>1275</v>
      </c>
      <c r="H15" s="64">
        <f t="shared" ref="H15:H25" si="2">ROUNDDOWN($F$7*B15*(1.85-C15/100),2)</f>
        <v>0</v>
      </c>
      <c r="I15" s="64">
        <f t="shared" si="0"/>
        <v>0</v>
      </c>
      <c r="J15" s="46">
        <f t="shared" si="1"/>
        <v>0</v>
      </c>
      <c r="K15"/>
      <c r="L15"/>
    </row>
    <row r="16" spans="1:14" ht="13.5" customHeight="1" x14ac:dyDescent="0.2">
      <c r="A16" s="19" t="s">
        <v>93</v>
      </c>
      <c r="B16" s="97">
        <v>1355</v>
      </c>
      <c r="C16" s="18">
        <v>90</v>
      </c>
      <c r="D16" s="72"/>
      <c r="E16" s="91">
        <v>29928</v>
      </c>
      <c r="F16" s="73"/>
      <c r="G16" s="26">
        <v>1307</v>
      </c>
      <c r="H16" s="64">
        <f t="shared" si="2"/>
        <v>0</v>
      </c>
      <c r="I16" s="64">
        <f t="shared" si="0"/>
        <v>0</v>
      </c>
      <c r="J16" s="46">
        <f t="shared" si="1"/>
        <v>0</v>
      </c>
      <c r="K16"/>
      <c r="L16"/>
    </row>
    <row r="17" spans="1:12" ht="13.5" customHeight="1" x14ac:dyDescent="0.2">
      <c r="A17" s="19" t="s">
        <v>94</v>
      </c>
      <c r="B17" s="97">
        <v>1355</v>
      </c>
      <c r="C17" s="18">
        <v>90</v>
      </c>
      <c r="D17" s="20">
        <v>59445</v>
      </c>
      <c r="E17" s="92"/>
      <c r="F17" s="73"/>
      <c r="G17" s="26"/>
      <c r="H17" s="64">
        <f t="shared" si="2"/>
        <v>0</v>
      </c>
      <c r="I17" s="64">
        <f t="shared" si="0"/>
        <v>0</v>
      </c>
      <c r="J17" s="46">
        <f t="shared" si="1"/>
        <v>0</v>
      </c>
      <c r="K17"/>
      <c r="L17"/>
    </row>
    <row r="18" spans="1:12" ht="13.5" customHeight="1" x14ac:dyDescent="0.2">
      <c r="A18" s="19" t="s">
        <v>95</v>
      </c>
      <c r="B18" s="97">
        <v>1355</v>
      </c>
      <c r="C18" s="18">
        <v>90</v>
      </c>
      <c r="D18" s="20">
        <v>111415</v>
      </c>
      <c r="E18" s="92"/>
      <c r="F18" s="73"/>
      <c r="G18" s="26">
        <v>1256</v>
      </c>
      <c r="H18" s="64">
        <f>ROUNDDOWN($F$7*B18*(1.85-C18/100),2)</f>
        <v>0</v>
      </c>
      <c r="I18" s="64">
        <f t="shared" si="0"/>
        <v>0</v>
      </c>
      <c r="J18" s="46">
        <f t="shared" si="1"/>
        <v>0</v>
      </c>
      <c r="K18"/>
      <c r="L18"/>
    </row>
    <row r="19" spans="1:12" ht="13.5" customHeight="1" x14ac:dyDescent="0.2">
      <c r="A19" s="19" t="s">
        <v>96</v>
      </c>
      <c r="B19" s="97">
        <v>1355</v>
      </c>
      <c r="C19" s="18">
        <v>90</v>
      </c>
      <c r="D19" s="20">
        <v>95238</v>
      </c>
      <c r="E19" s="92"/>
      <c r="F19" s="73"/>
      <c r="G19" s="26">
        <v>1275</v>
      </c>
      <c r="H19" s="64">
        <f>ROUNDDOWN($F$7*B19*(1.85-C19/100),2)</f>
        <v>0</v>
      </c>
      <c r="I19" s="64">
        <f t="shared" si="0"/>
        <v>0</v>
      </c>
      <c r="J19" s="46">
        <f t="shared" si="1"/>
        <v>0</v>
      </c>
      <c r="K19"/>
      <c r="L19"/>
    </row>
    <row r="20" spans="1:12" ht="13.5" customHeight="1" x14ac:dyDescent="0.2">
      <c r="A20" s="19" t="s">
        <v>97</v>
      </c>
      <c r="B20" s="97">
        <v>1355</v>
      </c>
      <c r="C20" s="18">
        <v>90</v>
      </c>
      <c r="D20" s="72"/>
      <c r="E20" s="91">
        <v>60573</v>
      </c>
      <c r="F20" s="73"/>
      <c r="G20" s="26">
        <v>1307</v>
      </c>
      <c r="H20" s="64">
        <f>ROUNDDOWN($F$7*B20*(1.85-C20/100),2)</f>
        <v>0</v>
      </c>
      <c r="I20" s="64">
        <f t="shared" si="0"/>
        <v>0</v>
      </c>
      <c r="J20" s="46">
        <f t="shared" si="1"/>
        <v>0</v>
      </c>
      <c r="K20"/>
      <c r="L20"/>
    </row>
    <row r="21" spans="1:12" ht="13.5" customHeight="1" x14ac:dyDescent="0.2">
      <c r="A21" s="19" t="s">
        <v>98</v>
      </c>
      <c r="B21" s="97">
        <v>1355</v>
      </c>
      <c r="C21" s="18">
        <v>90</v>
      </c>
      <c r="D21" s="72"/>
      <c r="E21" s="91">
        <v>28296</v>
      </c>
      <c r="F21" s="73"/>
      <c r="G21" s="26"/>
      <c r="H21" s="64">
        <f>ROUNDDOWN($F$7*B21*(1.85-C21/100),2)</f>
        <v>0</v>
      </c>
      <c r="I21" s="64">
        <f t="shared" si="0"/>
        <v>0</v>
      </c>
      <c r="J21" s="46">
        <f t="shared" si="1"/>
        <v>0</v>
      </c>
      <c r="K21"/>
      <c r="L21"/>
    </row>
    <row r="22" spans="1:12" ht="13.5" customHeight="1" x14ac:dyDescent="0.2">
      <c r="A22" s="19" t="s">
        <v>99</v>
      </c>
      <c r="B22" s="97">
        <v>1355</v>
      </c>
      <c r="C22" s="18">
        <v>90</v>
      </c>
      <c r="D22" s="72"/>
      <c r="E22" s="91">
        <v>39859</v>
      </c>
      <c r="F22" s="73"/>
      <c r="G22" s="26"/>
      <c r="H22" s="64">
        <f>ROUNDDOWN($F$7*B22*(1.85-C22/100),2)</f>
        <v>0</v>
      </c>
      <c r="I22" s="64">
        <f t="shared" si="0"/>
        <v>0</v>
      </c>
      <c r="J22" s="46">
        <f t="shared" si="1"/>
        <v>0</v>
      </c>
      <c r="K22"/>
      <c r="L22"/>
    </row>
    <row r="23" spans="1:12" ht="13.5" customHeight="1" x14ac:dyDescent="0.2">
      <c r="A23" s="19" t="s">
        <v>100</v>
      </c>
      <c r="B23" s="97">
        <v>1355</v>
      </c>
      <c r="C23" s="18">
        <v>90</v>
      </c>
      <c r="D23" s="72"/>
      <c r="E23" s="91">
        <v>74840</v>
      </c>
      <c r="F23" s="73"/>
      <c r="G23" s="26"/>
      <c r="H23" s="64">
        <f t="shared" si="2"/>
        <v>0</v>
      </c>
      <c r="I23" s="64">
        <f t="shared" si="0"/>
        <v>0</v>
      </c>
      <c r="J23" s="46">
        <f t="shared" si="1"/>
        <v>0</v>
      </c>
      <c r="K23"/>
      <c r="L23"/>
    </row>
    <row r="24" spans="1:12" ht="13.5" customHeight="1" x14ac:dyDescent="0.2">
      <c r="A24" s="19" t="s">
        <v>101</v>
      </c>
      <c r="B24" s="97">
        <v>1355</v>
      </c>
      <c r="C24" s="18">
        <v>90</v>
      </c>
      <c r="D24" s="72"/>
      <c r="E24" s="91">
        <v>75898</v>
      </c>
      <c r="F24" s="73"/>
      <c r="G24" s="26"/>
      <c r="H24" s="64">
        <f t="shared" si="2"/>
        <v>0</v>
      </c>
      <c r="I24" s="64">
        <f t="shared" si="0"/>
        <v>0</v>
      </c>
      <c r="J24" s="46">
        <f t="shared" si="1"/>
        <v>0</v>
      </c>
      <c r="K24"/>
      <c r="L24"/>
    </row>
    <row r="25" spans="1:12" ht="13.5" customHeight="1" x14ac:dyDescent="0.2">
      <c r="A25" s="19" t="s">
        <v>102</v>
      </c>
      <c r="B25" s="97">
        <v>1355</v>
      </c>
      <c r="C25" s="18">
        <v>90</v>
      </c>
      <c r="D25" s="72"/>
      <c r="E25" s="91">
        <v>69308</v>
      </c>
      <c r="F25" s="73"/>
      <c r="G25" s="26"/>
      <c r="H25" s="64">
        <f t="shared" si="2"/>
        <v>0</v>
      </c>
      <c r="I25" s="64">
        <f t="shared" si="0"/>
        <v>0</v>
      </c>
      <c r="J25" s="46">
        <f t="shared" si="1"/>
        <v>0</v>
      </c>
      <c r="K25"/>
      <c r="L25"/>
    </row>
    <row r="26" spans="1:12" s="48" customFormat="1" ht="13.5" customHeight="1" x14ac:dyDescent="0.2">
      <c r="A26" s="22"/>
      <c r="C26" s="66" t="s">
        <v>19</v>
      </c>
      <c r="D26" s="74">
        <f>SUM(D14:D25)</f>
        <v>266098</v>
      </c>
      <c r="E26" s="74">
        <f>SUM(E14:E25)</f>
        <v>442844</v>
      </c>
      <c r="F26" s="74">
        <f>SUM(F14:F25)</f>
        <v>0</v>
      </c>
      <c r="G26" s="75" t="e">
        <v>#REF!</v>
      </c>
      <c r="H26" s="76">
        <f>SUM(H14:H25)</f>
        <v>0</v>
      </c>
      <c r="I26" s="76">
        <f>SUM(I14:I25)</f>
        <v>0</v>
      </c>
      <c r="J26" s="46">
        <f>SUM(J14:J25)</f>
        <v>0</v>
      </c>
    </row>
    <row r="27" spans="1:12" x14ac:dyDescent="0.2">
      <c r="A27" s="67"/>
      <c r="C27" s="66" t="s">
        <v>36</v>
      </c>
      <c r="D27" s="135">
        <f>SUM(D26:F26)</f>
        <v>708942</v>
      </c>
      <c r="E27" s="131"/>
      <c r="F27" s="131"/>
      <c r="H27" s="68"/>
      <c r="I27" s="69"/>
      <c r="J27" s="69"/>
      <c r="K27" s="69"/>
      <c r="L27" s="69"/>
    </row>
    <row r="28" spans="1:12" x14ac:dyDescent="0.2">
      <c r="A28" s="67"/>
      <c r="C28" s="66"/>
      <c r="D28" s="93"/>
      <c r="E28" s="48"/>
      <c r="F28" s="48"/>
      <c r="H28" s="69"/>
      <c r="I28" s="69"/>
      <c r="J28" s="69"/>
      <c r="K28" s="69"/>
      <c r="L28" s="69"/>
    </row>
    <row r="29" spans="1:12" ht="25.15" customHeight="1" x14ac:dyDescent="0.2">
      <c r="E29" s="138" t="s">
        <v>34</v>
      </c>
      <c r="F29" s="138"/>
      <c r="G29" s="138"/>
      <c r="H29" s="138"/>
      <c r="I29" s="151">
        <f>J26</f>
        <v>0</v>
      </c>
      <c r="J29" s="151"/>
      <c r="K29"/>
    </row>
    <row r="30" spans="1:12" ht="33" customHeight="1" x14ac:dyDescent="0.2">
      <c r="E30" s="130"/>
      <c r="F30" s="130"/>
      <c r="G30" s="130"/>
      <c r="H30" s="130"/>
      <c r="I30" s="130"/>
      <c r="J30" s="130"/>
      <c r="K30"/>
    </row>
    <row r="31" spans="1:12" x14ac:dyDescent="0.2">
      <c r="I31" s="21"/>
    </row>
    <row r="32" spans="1:12" x14ac:dyDescent="0.2">
      <c r="I32" s="21"/>
    </row>
    <row r="46" spans="9:11" x14ac:dyDescent="0.2">
      <c r="I46" s="148"/>
      <c r="J46" s="149"/>
      <c r="K46" s="150"/>
    </row>
  </sheetData>
  <sheetProtection algorithmName="SHA-512" hashValue="58f3WMxNqYcRlSMBsSBFX1VwCdaEfG/Hb37Ok9yXfy/gm7nFLVC0fMgr6Zn3a5po6QxwHAJZlkgzn7RRJLAAIA==" saltValue="sVY9lIgtvZnTXz9vhS+5gA==" spinCount="100000" sheet="1" selectLockedCells="1" selectUnlockedCells="1"/>
  <mergeCells count="15">
    <mergeCell ref="C6:E6"/>
    <mergeCell ref="F6:H6"/>
    <mergeCell ref="C8:C10"/>
    <mergeCell ref="D8:E8"/>
    <mergeCell ref="D9:E9"/>
    <mergeCell ref="D10:E10"/>
    <mergeCell ref="C7:E7"/>
    <mergeCell ref="I46:K46"/>
    <mergeCell ref="I12:I13"/>
    <mergeCell ref="J12:J13"/>
    <mergeCell ref="E29:H29"/>
    <mergeCell ref="E30:J30"/>
    <mergeCell ref="D27:F27"/>
    <mergeCell ref="I29:J29"/>
    <mergeCell ref="F12:F13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従量電灯A</vt:lpstr>
      <vt:lpstr>従量電灯B</vt:lpstr>
      <vt:lpstr>低圧電力</vt:lpstr>
      <vt:lpstr>従量電灯A!Print_Area</vt:lpstr>
      <vt:lpstr>従量電灯B!Print_Area</vt:lpstr>
      <vt:lpstr>低圧電力!Print_Area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濵﨑 義寛</dc:creator>
  <cp:lastModifiedBy>東田 充弘</cp:lastModifiedBy>
  <cp:lastPrinted>2025-11-26T00:42:30Z</cp:lastPrinted>
  <dcterms:created xsi:type="dcterms:W3CDTF">2024-11-15T08:58:02Z</dcterms:created>
  <dcterms:modified xsi:type="dcterms:W3CDTF">2025-12-11T01:45:01Z</dcterms:modified>
</cp:coreProperties>
</file>