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C1000\C1100\◎資金グループ\●資金グループ\1160財務報告\20170401～20180331（H29）\00公営企業とりまとめ\20180305公営企業に係る経営比較分析表（平成28年度決算）の分析等について（駐車場整備事業）\06疑義照会\04HP公開用\"/>
    </mc:Choice>
  </mc:AlternateContent>
  <workbookProtection workbookPassword="B319" lockStructure="1"/>
  <bookViews>
    <workbookView xWindow="0" yWindow="0" windowWidth="15345" windowHeight="477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DU8" i="4"/>
  <c r="CF8" i="4"/>
  <c r="AQ8" i="4"/>
  <c r="B8" i="4"/>
  <c r="B6" i="4"/>
  <c r="MI76" i="4" l="1"/>
  <c r="HJ51" i="4"/>
  <c r="MA30" i="4"/>
  <c r="CS51" i="4"/>
  <c r="HJ30" i="4"/>
  <c r="IT76" i="4"/>
  <c r="MA51" i="4"/>
  <c r="CS30" i="4"/>
  <c r="BZ76" i="4"/>
  <c r="C11" i="5"/>
  <c r="D11" i="5"/>
  <c r="E11" i="5"/>
  <c r="B11" i="5"/>
  <c r="BK76" i="4" l="1"/>
  <c r="LH51" i="4"/>
  <c r="GQ51" i="4"/>
  <c r="BZ51" i="4"/>
  <c r="BZ30" i="4"/>
  <c r="LT76" i="4"/>
  <c r="LH30" i="4"/>
  <c r="GQ30" i="4"/>
  <c r="IE76" i="4"/>
  <c r="HP76" i="4"/>
  <c r="BG51" i="4"/>
  <c r="FX30" i="4"/>
  <c r="BG30" i="4"/>
  <c r="KO30" i="4"/>
  <c r="AV76" i="4"/>
  <c r="KO51" i="4"/>
  <c r="FX51" i="4"/>
  <c r="LE76" i="4"/>
  <c r="HA76" i="4"/>
  <c r="AN51" i="4"/>
  <c r="FE30" i="4"/>
  <c r="AN30" i="4"/>
  <c r="JV51" i="4"/>
  <c r="KP76" i="4"/>
  <c r="FE51" i="4"/>
  <c r="JV30" i="4"/>
  <c r="AG76" i="4"/>
  <c r="KA76" i="4"/>
  <c r="EL51" i="4"/>
  <c r="JC30" i="4"/>
  <c r="R76" i="4"/>
  <c r="JC51" i="4"/>
  <c r="GL76" i="4"/>
  <c r="U51" i="4"/>
  <c r="EL30" i="4"/>
  <c r="U30" i="4"/>
</calcChain>
</file>

<file path=xl/sharedStrings.xml><?xml version="1.0" encoding="utf-8"?>
<sst xmlns="http://schemas.openxmlformats.org/spreadsheetml/2006/main" count="287" uniqueCount="136">
  <si>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</si>
  <si>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</si>
  <si>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</si>
  <si>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</si>
  <si>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</si>
  <si>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</si>
  <si>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</si>
  <si>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</si>
  <si>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</si>
  <si>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</si>
  <si>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</si>
  <si>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</si>
  <si>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</si>
  <si>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</si>
  <si>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</si>
  <si>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</si>
  <si>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</si>
  <si>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</si>
  <si>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</si>
  <si>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</si>
  <si>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</si>
  <si>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</si>
  <si>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</si>
  <si>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</si>
  <si>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</si>
  <si>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</si>
  <si>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</si>
  <si>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</si>
  <si>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</si>
  <si>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</si>
  <si>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</si>
  <si>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</si>
  <si>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</si>
  <si>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</si>
  <si>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</si>
  <si>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</si>
  <si>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</si>
  <si>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</si>
  <si>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</si>
  <si>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</si>
  <si>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</si>
  <si>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</si>
  <si>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</si>
  <si>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</si>
  <si>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</si>
  <si>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</si>
  <si>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</si>
  <si>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</si>
  <si>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</si>
  <si>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</si>
  <si>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</si>
  <si>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</si>
  <si>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</si>
  <si>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</si>
  <si>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</si>
  <si>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</si>
  <si>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</si>
  <si>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</si>
  <si>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</si>
  <si>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</si>
  <si>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</si>
  <si>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</si>
  <si>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</si>
  <si>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</si>
  <si>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</si>
  <si>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</si>
  <si>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</si>
  <si>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</si>
  <si>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</si>
  <si>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</si>
  <si>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</si>
  <si>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</si>
  <si>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</si>
  <si>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</si>
  <si>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</si>
  <si>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</si>
  <si>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</si>
  <si>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</si>
  <si>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</si>
  <si>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</si>
  <si>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</si>
  <si>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</si>
  <si>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</si>
  <si>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</si>
  <si>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</si>
  <si>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</si>
  <si>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</si>
  <si>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</si>
  <si>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</si>
  <si>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</si>
  <si>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</si>
  <si>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</si>
  <si>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</si>
  <si>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</si>
  <si>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</si>
  <si>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</si>
  <si>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</si>
  <si>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</si>
  <si>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</si>
  <si>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</si>
  <si>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</si>
  <si>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</si>
  <si>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</si>
  <si>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</si>
  <si>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</si>
  <si>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</si>
  <si>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</si>
  <si>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</si>
  <si>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</si>
  <si>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</si>
  <si>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</si>
  <si>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</si>
  <si>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</si>
  <si>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</si>
  <si>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大阪府　豊中市</t>
  </si>
  <si>
    <t>緑地公園駅西自動車駐車場</t>
  </si>
  <si>
    <t>法非適用</t>
  </si>
  <si>
    <t>駐車場整備事業</t>
  </si>
  <si>
    <t>-</t>
  </si>
  <si>
    <t>Ａ３Ｂ１</t>
  </si>
  <si>
    <t>該当数値なし</t>
  </si>
  <si>
    <t>届出駐車場</t>
  </si>
  <si>
    <t>広場式</t>
  </si>
  <si>
    <t>駅</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</si>
  <si>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</si>
  <si>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</si>
  <si>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</si>
  <si>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</si>
  <si>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</si>
  <si>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</si>
  <si>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</si>
  <si>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</si>
  <si>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⑪稼働率は、平均値を上回って高い水準を保っており、駐車場としての利用ニーズも高く、めいわく駐車対策として設置した駐車場の役割を担っており、必要性の高い施設である。</t>
    <rPh sb="2" eb="4">
      <t>カドウ</t>
    </rPh>
    <rPh sb="4" eb="5">
      <t>リツ</t>
    </rPh>
    <rPh sb="7" eb="9">
      <t>ヘイキン</t>
    </rPh>
    <rPh sb="9" eb="10">
      <t>チ</t>
    </rPh>
    <rPh sb="11" eb="12">
      <t>ウワ</t>
    </rPh>
    <rPh sb="12" eb="13">
      <t>マワ</t>
    </rPh>
    <rPh sb="15" eb="16">
      <t>タカ</t>
    </rPh>
    <rPh sb="17" eb="19">
      <t>スイジュン</t>
    </rPh>
    <rPh sb="20" eb="21">
      <t>タモ</t>
    </rPh>
    <rPh sb="26" eb="29">
      <t>チュウシャジョウ</t>
    </rPh>
    <rPh sb="33" eb="35">
      <t>リヨウ</t>
    </rPh>
    <rPh sb="39" eb="40">
      <t>タカ</t>
    </rPh>
    <rPh sb="46" eb="48">
      <t>チュウシャ</t>
    </rPh>
    <rPh sb="48" eb="50">
      <t>タイサク</t>
    </rPh>
    <rPh sb="53" eb="55">
      <t>セッチ</t>
    </rPh>
    <rPh sb="57" eb="60">
      <t>チュウシャジョウ</t>
    </rPh>
    <rPh sb="61" eb="63">
      <t>ヤクワリ</t>
    </rPh>
    <rPh sb="64" eb="65">
      <t>ニナ</t>
    </rPh>
    <rPh sb="70" eb="73">
      <t>ヒツヨウセイ</t>
    </rPh>
    <rPh sb="74" eb="75">
      <t>タカ</t>
    </rPh>
    <rPh sb="76" eb="78">
      <t>シセツ</t>
    </rPh>
    <phoneticPr fontId="6"/>
  </si>
  <si>
    <t>　本駐車場は、平成23年度に料金体系の見直しを図り、一日最大料金の設定などを実施し、収支改善を行っているものである。その結果、④売上高GOP、⑤EBITDA、⑪稼働率の全ての数値が類似施設の平均値よりも高いものとなっており、収益的な経営状況は良好といえる。
　当該施設を民間事業者に譲渡や貸付等を行った場合であっても、収益を上げたうえで継続した経営が期待できる。</t>
    <rPh sb="1" eb="2">
      <t>ホン</t>
    </rPh>
    <rPh sb="2" eb="5">
      <t>チュウシャジョウ</t>
    </rPh>
    <rPh sb="7" eb="9">
      <t>ヘイセイ</t>
    </rPh>
    <rPh sb="11" eb="13">
      <t>ネンド</t>
    </rPh>
    <rPh sb="14" eb="16">
      <t>リョウキン</t>
    </rPh>
    <rPh sb="16" eb="18">
      <t>タイケイ</t>
    </rPh>
    <rPh sb="19" eb="21">
      <t>ミナオ</t>
    </rPh>
    <rPh sb="23" eb="24">
      <t>ハカ</t>
    </rPh>
    <rPh sb="26" eb="28">
      <t>イチニチ</t>
    </rPh>
    <rPh sb="28" eb="30">
      <t>サイダイ</t>
    </rPh>
    <rPh sb="30" eb="32">
      <t>リョウキン</t>
    </rPh>
    <rPh sb="33" eb="35">
      <t>セッテイ</t>
    </rPh>
    <rPh sb="38" eb="40">
      <t>ジッシ</t>
    </rPh>
    <rPh sb="42" eb="44">
      <t>シュウシ</t>
    </rPh>
    <rPh sb="44" eb="46">
      <t>カイゼン</t>
    </rPh>
    <rPh sb="47" eb="48">
      <t>オコナ</t>
    </rPh>
    <rPh sb="60" eb="62">
      <t>ケッカ</t>
    </rPh>
    <rPh sb="64" eb="66">
      <t>ウリアゲ</t>
    </rPh>
    <rPh sb="66" eb="67">
      <t>ダカ</t>
    </rPh>
    <rPh sb="80" eb="82">
      <t>カドウ</t>
    </rPh>
    <rPh sb="82" eb="83">
      <t>リツ</t>
    </rPh>
    <rPh sb="84" eb="85">
      <t>スベ</t>
    </rPh>
    <rPh sb="87" eb="89">
      <t>スウチ</t>
    </rPh>
    <rPh sb="90" eb="92">
      <t>ルイジ</t>
    </rPh>
    <rPh sb="92" eb="94">
      <t>シセツ</t>
    </rPh>
    <rPh sb="95" eb="97">
      <t>ヘイキン</t>
    </rPh>
    <rPh sb="97" eb="98">
      <t>チ</t>
    </rPh>
    <rPh sb="101" eb="102">
      <t>タカ</t>
    </rPh>
    <rPh sb="112" eb="114">
      <t>シュウエキ</t>
    </rPh>
    <rPh sb="114" eb="115">
      <t>テキ</t>
    </rPh>
    <rPh sb="116" eb="118">
      <t>ケイエイ</t>
    </rPh>
    <rPh sb="118" eb="120">
      <t>ジョウキョウ</t>
    </rPh>
    <rPh sb="121" eb="123">
      <t>リョウコウ</t>
    </rPh>
    <rPh sb="130" eb="132">
      <t>トウガイ</t>
    </rPh>
    <rPh sb="132" eb="134">
      <t>シセツ</t>
    </rPh>
    <rPh sb="144" eb="146">
      <t>カシツケ</t>
    </rPh>
    <rPh sb="146" eb="147">
      <t>トウ</t>
    </rPh>
    <rPh sb="148" eb="149">
      <t>オコナ</t>
    </rPh>
    <rPh sb="159" eb="161">
      <t>シュウエキ</t>
    </rPh>
    <rPh sb="162" eb="163">
      <t>ア</t>
    </rPh>
    <rPh sb="168" eb="170">
      <t>ケイゾク</t>
    </rPh>
    <rPh sb="172" eb="174">
      <t>ケイエイ</t>
    </rPh>
    <rPh sb="175" eb="177">
      <t>キタイ</t>
    </rPh>
    <phoneticPr fontId="6"/>
  </si>
  <si>
    <t>　⑦敷地の地価は鉄道駅近傍のため高く、⑩企業債残高対料金収入比率も0％と資産全体の価値は高く、当該駐車場としての有効活用が図れないこととなった場合には、資産を運用することも検討できる。</t>
    <rPh sb="2" eb="4">
      <t>シキチ</t>
    </rPh>
    <rPh sb="5" eb="7">
      <t>チカ</t>
    </rPh>
    <rPh sb="8" eb="10">
      <t>テツドウ</t>
    </rPh>
    <rPh sb="10" eb="11">
      <t>エキ</t>
    </rPh>
    <rPh sb="11" eb="13">
      <t>キンボウ</t>
    </rPh>
    <rPh sb="16" eb="17">
      <t>タカ</t>
    </rPh>
    <rPh sb="20" eb="22">
      <t>キギョウ</t>
    </rPh>
    <rPh sb="22" eb="23">
      <t>サイ</t>
    </rPh>
    <rPh sb="23" eb="25">
      <t>ザンダカ</t>
    </rPh>
    <rPh sb="25" eb="26">
      <t>タイ</t>
    </rPh>
    <rPh sb="26" eb="28">
      <t>リョウキン</t>
    </rPh>
    <rPh sb="28" eb="30">
      <t>シュウニュウ</t>
    </rPh>
    <rPh sb="30" eb="32">
      <t>ヒリツ</t>
    </rPh>
    <rPh sb="36" eb="38">
      <t>シサン</t>
    </rPh>
    <rPh sb="38" eb="40">
      <t>ゼンタイ</t>
    </rPh>
    <rPh sb="41" eb="43">
      <t>カチ</t>
    </rPh>
    <rPh sb="44" eb="45">
      <t>タカ</t>
    </rPh>
    <rPh sb="47" eb="49">
      <t>トウガイ</t>
    </rPh>
    <rPh sb="49" eb="52">
      <t>チュウシャジョウ</t>
    </rPh>
    <rPh sb="56" eb="58">
      <t>ユウコウ</t>
    </rPh>
    <rPh sb="58" eb="60">
      <t>カツヨウ</t>
    </rPh>
    <rPh sb="61" eb="62">
      <t>ハカ</t>
    </rPh>
    <rPh sb="71" eb="73">
      <t>バアイ</t>
    </rPh>
    <rPh sb="76" eb="78">
      <t>シサン</t>
    </rPh>
    <rPh sb="79" eb="81">
      <t>ウンヨウ</t>
    </rPh>
    <rPh sb="86" eb="88">
      <t>ケントウ</t>
    </rPh>
    <phoneticPr fontId="6"/>
  </si>
  <si>
    <t>　本施設は駐車場事業として高い水準で収益を生み、高い稼働率から利用者のニーズや必要性も高い。今後も、駐車場事業の継続した運営が期待できることから、民間活力導入を目的とした民間事業者による管理運営に向け、平成29年度に市営駐車場としての事業を廃止し、平成30年度から民間事業者へ駐車場用途に限った貸付等を行うこととした。
　また、資産価値においても駅近傍であり、駐車場の必要性がなくなった場合には、他事業への転用や売却等による資産運用も可能な施設である。</t>
    <rPh sb="1" eb="2">
      <t>ホン</t>
    </rPh>
    <rPh sb="2" eb="4">
      <t>シセツ</t>
    </rPh>
    <rPh sb="5" eb="8">
      <t>チュウシャジョウ</t>
    </rPh>
    <rPh sb="8" eb="10">
      <t>ジギョウ</t>
    </rPh>
    <rPh sb="13" eb="14">
      <t>タカ</t>
    </rPh>
    <rPh sb="15" eb="17">
      <t>スイジュン</t>
    </rPh>
    <rPh sb="18" eb="20">
      <t>シュウエキ</t>
    </rPh>
    <rPh sb="21" eb="22">
      <t>ウ</t>
    </rPh>
    <rPh sb="24" eb="25">
      <t>タカ</t>
    </rPh>
    <rPh sb="26" eb="28">
      <t>カドウ</t>
    </rPh>
    <rPh sb="28" eb="29">
      <t>リツ</t>
    </rPh>
    <rPh sb="31" eb="34">
      <t>リヨウシャ</t>
    </rPh>
    <rPh sb="39" eb="42">
      <t>ヒツヨウセイ</t>
    </rPh>
    <rPh sb="43" eb="44">
      <t>タカ</t>
    </rPh>
    <rPh sb="46" eb="48">
      <t>コンゴ</t>
    </rPh>
    <rPh sb="50" eb="53">
      <t>チュウシャジョウ</t>
    </rPh>
    <rPh sb="53" eb="55">
      <t>ジギョウ</t>
    </rPh>
    <rPh sb="56" eb="58">
      <t>ケイゾク</t>
    </rPh>
    <rPh sb="60" eb="62">
      <t>ウンエイ</t>
    </rPh>
    <rPh sb="63" eb="65">
      <t>キタイ</t>
    </rPh>
    <rPh sb="73" eb="75">
      <t>ミンカン</t>
    </rPh>
    <rPh sb="75" eb="77">
      <t>カツリョク</t>
    </rPh>
    <rPh sb="77" eb="79">
      <t>ドウニュウ</t>
    </rPh>
    <rPh sb="80" eb="82">
      <t>モクテキ</t>
    </rPh>
    <rPh sb="85" eb="87">
      <t>ミンカン</t>
    </rPh>
    <rPh sb="87" eb="89">
      <t>ジギョウ</t>
    </rPh>
    <rPh sb="89" eb="90">
      <t>シャ</t>
    </rPh>
    <rPh sb="93" eb="95">
      <t>カンリ</t>
    </rPh>
    <rPh sb="95" eb="97">
      <t>ウンエイ</t>
    </rPh>
    <rPh sb="98" eb="99">
      <t>ム</t>
    </rPh>
    <rPh sb="101" eb="103">
      <t>ヘイセイ</t>
    </rPh>
    <rPh sb="105" eb="107">
      <t>ネンド</t>
    </rPh>
    <rPh sb="108" eb="110">
      <t>シエイ</t>
    </rPh>
    <rPh sb="110" eb="113">
      <t>チュウシャジョウ</t>
    </rPh>
    <rPh sb="117" eb="119">
      <t>ジギョウ</t>
    </rPh>
    <rPh sb="120" eb="122">
      <t>ハイシ</t>
    </rPh>
    <rPh sb="124" eb="126">
      <t>ヘイセイ</t>
    </rPh>
    <rPh sb="128" eb="130">
      <t>ネンド</t>
    </rPh>
    <rPh sb="132" eb="134">
      <t>ミンカン</t>
    </rPh>
    <rPh sb="134" eb="136">
      <t>ジギョウ</t>
    </rPh>
    <rPh sb="136" eb="137">
      <t>シャ</t>
    </rPh>
    <rPh sb="138" eb="141">
      <t>チュウシャジョウ</t>
    </rPh>
    <rPh sb="141" eb="143">
      <t>ヨウト</t>
    </rPh>
    <rPh sb="144" eb="145">
      <t>カギ</t>
    </rPh>
    <rPh sb="147" eb="149">
      <t>カシツケ</t>
    </rPh>
    <rPh sb="149" eb="150">
      <t>トウ</t>
    </rPh>
    <rPh sb="151" eb="152">
      <t>オコナ</t>
    </rPh>
    <rPh sb="164" eb="166">
      <t>シサン</t>
    </rPh>
    <rPh sb="166" eb="168">
      <t>カチ</t>
    </rPh>
    <rPh sb="173" eb="174">
      <t>エキ</t>
    </rPh>
    <rPh sb="174" eb="176">
      <t>キンボウ</t>
    </rPh>
    <rPh sb="180" eb="183">
      <t>チュウシャジョウ</t>
    </rPh>
    <rPh sb="184" eb="187">
      <t>ヒツヨウセイ</t>
    </rPh>
    <rPh sb="193" eb="195">
      <t>バアイ</t>
    </rPh>
    <rPh sb="198" eb="199">
      <t>タ</t>
    </rPh>
    <rPh sb="199" eb="201">
      <t>ジギョウ</t>
    </rPh>
    <rPh sb="203" eb="205">
      <t>テンヨウ</t>
    </rPh>
    <rPh sb="206" eb="208">
      <t>バイキャク</t>
    </rPh>
    <rPh sb="208" eb="209">
      <t>トウ</t>
    </rPh>
    <rPh sb="212" eb="214">
      <t>シサン</t>
    </rPh>
    <rPh sb="214" eb="216">
      <t>ウンヨウ</t>
    </rPh>
    <rPh sb="217" eb="219">
      <t>カノウ</t>
    </rPh>
    <rPh sb="220" eb="222">
      <t>シセツ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</si>
</sst>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325.8</c:v>
                </c:pt>
                <c:pt idx="1">
                  <c:v>287.5</c:v>
                </c:pt>
                <c:pt idx="2">
                  <c:v>286.5</c:v>
                </c:pt>
                <c:pt idx="3">
                  <c:v>286.2</c:v>
                </c:pt>
                <c:pt idx="4">
                  <c:v>342</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38009176"/>
        <c:axId val="13801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38009176"/>
        <c:axId val="138010352"/>
      </c:lineChart>
      <c:dateAx>
        <c:axId val="138009176"/>
        <c:scaling>
          <c:orientation val="minMax"/>
        </c:scaling>
        <c:delete val="1"/>
        <c:axPos val="b"/>
        <c:numFmt formatCode="ge" sourceLinked="1"/>
        <c:majorTickMark val="none"/>
        <c:minorTickMark val="none"/>
        <c:tickLblPos val="none"/>
        <c:crossAx val="138010352"/>
        <c:crosses val="autoZero"/>
        <c:auto val="1"/>
        <c:lblOffset val="100"/>
        <c:baseTimeUnit val="years"/>
      </c:dateAx>
      <c:valAx>
        <c:axId val="13801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09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36149624"/>
        <c:axId val="236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36149624"/>
        <c:axId val="236150016"/>
      </c:lineChart>
      <c:dateAx>
        <c:axId val="236149624"/>
        <c:scaling>
          <c:orientation val="minMax"/>
        </c:scaling>
        <c:delete val="1"/>
        <c:axPos val="b"/>
        <c:numFmt formatCode="ge" sourceLinked="1"/>
        <c:majorTickMark val="none"/>
        <c:minorTickMark val="none"/>
        <c:tickLblPos val="none"/>
        <c:crossAx val="236150016"/>
        <c:crosses val="autoZero"/>
        <c:auto val="1"/>
        <c:lblOffset val="100"/>
        <c:baseTimeUnit val="years"/>
      </c:dateAx>
      <c:valAx>
        <c:axId val="2361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14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36150800"/>
        <c:axId val="23615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36150800"/>
        <c:axId val="236151192"/>
      </c:lineChart>
      <c:dateAx>
        <c:axId val="236150800"/>
        <c:scaling>
          <c:orientation val="minMax"/>
        </c:scaling>
        <c:delete val="1"/>
        <c:axPos val="b"/>
        <c:numFmt formatCode="ge" sourceLinked="1"/>
        <c:majorTickMark val="none"/>
        <c:minorTickMark val="none"/>
        <c:tickLblPos val="none"/>
        <c:crossAx val="236151192"/>
        <c:crosses val="autoZero"/>
        <c:auto val="1"/>
        <c:lblOffset val="100"/>
        <c:baseTimeUnit val="years"/>
      </c:dateAx>
      <c:valAx>
        <c:axId val="236151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15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36151976"/>
        <c:axId val="23615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36151976"/>
        <c:axId val="236152368"/>
      </c:lineChart>
      <c:dateAx>
        <c:axId val="236151976"/>
        <c:scaling>
          <c:orientation val="minMax"/>
        </c:scaling>
        <c:delete val="1"/>
        <c:axPos val="b"/>
        <c:numFmt formatCode="ge" sourceLinked="1"/>
        <c:majorTickMark val="none"/>
        <c:minorTickMark val="none"/>
        <c:tickLblPos val="none"/>
        <c:crossAx val="236152368"/>
        <c:crosses val="autoZero"/>
        <c:auto val="1"/>
        <c:lblOffset val="100"/>
        <c:baseTimeUnit val="years"/>
      </c:dateAx>
      <c:valAx>
        <c:axId val="23615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151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37958976"/>
        <c:axId val="2379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37958976"/>
        <c:axId val="237959368"/>
      </c:lineChart>
      <c:dateAx>
        <c:axId val="237958976"/>
        <c:scaling>
          <c:orientation val="minMax"/>
        </c:scaling>
        <c:delete val="1"/>
        <c:axPos val="b"/>
        <c:numFmt formatCode="ge" sourceLinked="1"/>
        <c:majorTickMark val="none"/>
        <c:minorTickMark val="none"/>
        <c:tickLblPos val="none"/>
        <c:crossAx val="237959368"/>
        <c:crosses val="autoZero"/>
        <c:auto val="1"/>
        <c:lblOffset val="100"/>
        <c:baseTimeUnit val="years"/>
      </c:dateAx>
      <c:valAx>
        <c:axId val="23795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95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37960544"/>
        <c:axId val="23815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37960544"/>
        <c:axId val="238151672"/>
      </c:lineChart>
      <c:dateAx>
        <c:axId val="237960544"/>
        <c:scaling>
          <c:orientation val="minMax"/>
        </c:scaling>
        <c:delete val="1"/>
        <c:axPos val="b"/>
        <c:numFmt formatCode="ge" sourceLinked="1"/>
        <c:majorTickMark val="none"/>
        <c:minorTickMark val="none"/>
        <c:tickLblPos val="none"/>
        <c:crossAx val="238151672"/>
        <c:crosses val="autoZero"/>
        <c:auto val="1"/>
        <c:lblOffset val="100"/>
        <c:baseTimeUnit val="years"/>
      </c:dateAx>
      <c:valAx>
        <c:axId val="238151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96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476</c:v>
                </c:pt>
                <c:pt idx="1">
                  <c:v>472</c:v>
                </c:pt>
                <c:pt idx="2">
                  <c:v>516</c:v>
                </c:pt>
                <c:pt idx="3">
                  <c:v>472</c:v>
                </c:pt>
                <c:pt idx="4">
                  <c:v>450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37960152"/>
        <c:axId val="23795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37960152"/>
        <c:axId val="237958584"/>
      </c:lineChart>
      <c:dateAx>
        <c:axId val="237960152"/>
        <c:scaling>
          <c:orientation val="minMax"/>
        </c:scaling>
        <c:delete val="1"/>
        <c:axPos val="b"/>
        <c:numFmt formatCode="ge" sourceLinked="1"/>
        <c:majorTickMark val="none"/>
        <c:minorTickMark val="none"/>
        <c:tickLblPos val="none"/>
        <c:crossAx val="237958584"/>
        <c:crosses val="autoZero"/>
        <c:auto val="1"/>
        <c:lblOffset val="100"/>
        <c:baseTimeUnit val="years"/>
      </c:dateAx>
      <c:valAx>
        <c:axId val="23795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96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69.3</c:v>
                </c:pt>
                <c:pt idx="1">
                  <c:v>65.099999999999994</c:v>
                </c:pt>
                <c:pt idx="2">
                  <c:v>65.099999999999994</c:v>
                </c:pt>
                <c:pt idx="3">
                  <c:v>65.099999999999994</c:v>
                </c:pt>
                <c:pt idx="4">
                  <c:v>70.599999999999994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7957800"/>
        <c:axId val="2379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7957800"/>
        <c:axId val="237957408"/>
      </c:lineChart>
      <c:dateAx>
        <c:axId val="237957800"/>
        <c:scaling>
          <c:orientation val="minMax"/>
        </c:scaling>
        <c:delete val="1"/>
        <c:axPos val="b"/>
        <c:numFmt formatCode="ge" sourceLinked="1"/>
        <c:majorTickMark val="none"/>
        <c:minorTickMark val="none"/>
        <c:tickLblPos val="none"/>
        <c:crossAx val="237957408"/>
        <c:crosses val="autoZero"/>
        <c:auto val="1"/>
        <c:lblOffset val="100"/>
        <c:baseTimeUnit val="years"/>
      </c:dateAx>
      <c:valAx>
        <c:axId val="23795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957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27138</c:v>
                </c:pt>
                <c:pt idx="1">
                  <c:v>26405</c:v>
                </c:pt>
                <c:pt idx="2">
                  <c:v>26461</c:v>
                </c:pt>
                <c:pt idx="3">
                  <c:v>26509</c:v>
                </c:pt>
                <c:pt idx="4">
                  <c:v>30260</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8153240"/>
        <c:axId val="2381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8153240"/>
        <c:axId val="238153632"/>
      </c:lineChart>
      <c:dateAx>
        <c:axId val="238153240"/>
        <c:scaling>
          <c:orientation val="minMax"/>
        </c:scaling>
        <c:delete val="1"/>
        <c:axPos val="b"/>
        <c:numFmt formatCode="ge" sourceLinked="1"/>
        <c:majorTickMark val="none"/>
        <c:minorTickMark val="none"/>
        <c:tickLblPos val="none"/>
        <c:crossAx val="238153632"/>
        <c:crosses val="autoZero"/>
        <c:auto val="1"/>
        <c:lblOffset val="100"/>
        <c:baseTimeUnit val="years"/>
      </c:dateAx>
      <c:valAx>
        <c:axId val="23815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5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大阪府豊中市　緑地公園駅西自動車駐車場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1551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325.8</v>
      </c>
      <c r="V31" s="117"/>
      <c r="W31" s="117"/>
      <c r="X31" s="117"/>
      <c r="Y31" s="117"/>
      <c r="Z31" s="117"/>
      <c r="AA31" s="117"/>
      <c r="AB31" s="117"/>
      <c r="AC31" s="117"/>
      <c r="AD31" s="117"/>
      <c r="AE31" s="117"/>
      <c r="AF31" s="117"/>
      <c r="AG31" s="117"/>
      <c r="AH31" s="117"/>
      <c r="AI31" s="117"/>
      <c r="AJ31" s="117"/>
      <c r="AK31" s="117"/>
      <c r="AL31" s="117"/>
      <c r="AM31" s="117"/>
      <c r="AN31" s="117">
        <f>データ!Z7</f>
        <v>287.5</v>
      </c>
      <c r="AO31" s="117"/>
      <c r="AP31" s="117"/>
      <c r="AQ31" s="117"/>
      <c r="AR31" s="117"/>
      <c r="AS31" s="117"/>
      <c r="AT31" s="117"/>
      <c r="AU31" s="117"/>
      <c r="AV31" s="117"/>
      <c r="AW31" s="117"/>
      <c r="AX31" s="117"/>
      <c r="AY31" s="117"/>
      <c r="AZ31" s="117"/>
      <c r="BA31" s="117"/>
      <c r="BB31" s="117"/>
      <c r="BC31" s="117"/>
      <c r="BD31" s="117"/>
      <c r="BE31" s="117"/>
      <c r="BF31" s="117"/>
      <c r="BG31" s="117">
        <f>データ!AA7</f>
        <v>286.5</v>
      </c>
      <c r="BH31" s="117"/>
      <c r="BI31" s="117"/>
      <c r="BJ31" s="117"/>
      <c r="BK31" s="117"/>
      <c r="BL31" s="117"/>
      <c r="BM31" s="117"/>
      <c r="BN31" s="117"/>
      <c r="BO31" s="117"/>
      <c r="BP31" s="117"/>
      <c r="BQ31" s="117"/>
      <c r="BR31" s="117"/>
      <c r="BS31" s="117"/>
      <c r="BT31" s="117"/>
      <c r="BU31" s="117"/>
      <c r="BV31" s="117"/>
      <c r="BW31" s="117"/>
      <c r="BX31" s="117"/>
      <c r="BY31" s="117"/>
      <c r="BZ31" s="117">
        <f>データ!AB7</f>
        <v>286.2</v>
      </c>
      <c r="CA31" s="117"/>
      <c r="CB31" s="117"/>
      <c r="CC31" s="117"/>
      <c r="CD31" s="117"/>
      <c r="CE31" s="117"/>
      <c r="CF31" s="117"/>
      <c r="CG31" s="117"/>
      <c r="CH31" s="117"/>
      <c r="CI31" s="117"/>
      <c r="CJ31" s="117"/>
      <c r="CK31" s="117"/>
      <c r="CL31" s="117"/>
      <c r="CM31" s="117"/>
      <c r="CN31" s="117"/>
      <c r="CO31" s="117"/>
      <c r="CP31" s="117"/>
      <c r="CQ31" s="117"/>
      <c r="CR31" s="117"/>
      <c r="CS31" s="117">
        <f>データ!AC7</f>
        <v>342</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476</v>
      </c>
      <c r="JD31" s="119"/>
      <c r="JE31" s="119"/>
      <c r="JF31" s="119"/>
      <c r="JG31" s="119"/>
      <c r="JH31" s="119"/>
      <c r="JI31" s="119"/>
      <c r="JJ31" s="119"/>
      <c r="JK31" s="119"/>
      <c r="JL31" s="119"/>
      <c r="JM31" s="119"/>
      <c r="JN31" s="119"/>
      <c r="JO31" s="119"/>
      <c r="JP31" s="119"/>
      <c r="JQ31" s="119"/>
      <c r="JR31" s="119"/>
      <c r="JS31" s="119"/>
      <c r="JT31" s="119"/>
      <c r="JU31" s="120"/>
      <c r="JV31" s="118">
        <f>データ!DL7</f>
        <v>472</v>
      </c>
      <c r="JW31" s="119"/>
      <c r="JX31" s="119"/>
      <c r="JY31" s="119"/>
      <c r="JZ31" s="119"/>
      <c r="KA31" s="119"/>
      <c r="KB31" s="119"/>
      <c r="KC31" s="119"/>
      <c r="KD31" s="119"/>
      <c r="KE31" s="119"/>
      <c r="KF31" s="119"/>
      <c r="KG31" s="119"/>
      <c r="KH31" s="119"/>
      <c r="KI31" s="119"/>
      <c r="KJ31" s="119"/>
      <c r="KK31" s="119"/>
      <c r="KL31" s="119"/>
      <c r="KM31" s="119"/>
      <c r="KN31" s="120"/>
      <c r="KO31" s="118">
        <f>データ!DM7</f>
        <v>516</v>
      </c>
      <c r="KP31" s="119"/>
      <c r="KQ31" s="119"/>
      <c r="KR31" s="119"/>
      <c r="KS31" s="119"/>
      <c r="KT31" s="119"/>
      <c r="KU31" s="119"/>
      <c r="KV31" s="119"/>
      <c r="KW31" s="119"/>
      <c r="KX31" s="119"/>
      <c r="KY31" s="119"/>
      <c r="KZ31" s="119"/>
      <c r="LA31" s="119"/>
      <c r="LB31" s="119"/>
      <c r="LC31" s="119"/>
      <c r="LD31" s="119"/>
      <c r="LE31" s="119"/>
      <c r="LF31" s="119"/>
      <c r="LG31" s="120"/>
      <c r="LH31" s="118">
        <f>データ!DN7</f>
        <v>472</v>
      </c>
      <c r="LI31" s="119"/>
      <c r="LJ31" s="119"/>
      <c r="LK31" s="119"/>
      <c r="LL31" s="119"/>
      <c r="LM31" s="119"/>
      <c r="LN31" s="119"/>
      <c r="LO31" s="119"/>
      <c r="LP31" s="119"/>
      <c r="LQ31" s="119"/>
      <c r="LR31" s="119"/>
      <c r="LS31" s="119"/>
      <c r="LT31" s="119"/>
      <c r="LU31" s="119"/>
      <c r="LV31" s="119"/>
      <c r="LW31" s="119"/>
      <c r="LX31" s="119"/>
      <c r="LY31" s="119"/>
      <c r="LZ31" s="120"/>
      <c r="MA31" s="118">
        <f>データ!DO7</f>
        <v>450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69.3</v>
      </c>
      <c r="EM52" s="117"/>
      <c r="EN52" s="117"/>
      <c r="EO52" s="117"/>
      <c r="EP52" s="117"/>
      <c r="EQ52" s="117"/>
      <c r="ER52" s="117"/>
      <c r="ES52" s="117"/>
      <c r="ET52" s="117"/>
      <c r="EU52" s="117"/>
      <c r="EV52" s="117"/>
      <c r="EW52" s="117"/>
      <c r="EX52" s="117"/>
      <c r="EY52" s="117"/>
      <c r="EZ52" s="117"/>
      <c r="FA52" s="117"/>
      <c r="FB52" s="117"/>
      <c r="FC52" s="117"/>
      <c r="FD52" s="117"/>
      <c r="FE52" s="117">
        <f>データ!BG7</f>
        <v>65.099999999999994</v>
      </c>
      <c r="FF52" s="117"/>
      <c r="FG52" s="117"/>
      <c r="FH52" s="117"/>
      <c r="FI52" s="117"/>
      <c r="FJ52" s="117"/>
      <c r="FK52" s="117"/>
      <c r="FL52" s="117"/>
      <c r="FM52" s="117"/>
      <c r="FN52" s="117"/>
      <c r="FO52" s="117"/>
      <c r="FP52" s="117"/>
      <c r="FQ52" s="117"/>
      <c r="FR52" s="117"/>
      <c r="FS52" s="117"/>
      <c r="FT52" s="117"/>
      <c r="FU52" s="117"/>
      <c r="FV52" s="117"/>
      <c r="FW52" s="117"/>
      <c r="FX52" s="117">
        <f>データ!BH7</f>
        <v>65.099999999999994</v>
      </c>
      <c r="FY52" s="117"/>
      <c r="FZ52" s="117"/>
      <c r="GA52" s="117"/>
      <c r="GB52" s="117"/>
      <c r="GC52" s="117"/>
      <c r="GD52" s="117"/>
      <c r="GE52" s="117"/>
      <c r="GF52" s="117"/>
      <c r="GG52" s="117"/>
      <c r="GH52" s="117"/>
      <c r="GI52" s="117"/>
      <c r="GJ52" s="117"/>
      <c r="GK52" s="117"/>
      <c r="GL52" s="117"/>
      <c r="GM52" s="117"/>
      <c r="GN52" s="117"/>
      <c r="GO52" s="117"/>
      <c r="GP52" s="117"/>
      <c r="GQ52" s="117">
        <f>データ!BI7</f>
        <v>65.099999999999994</v>
      </c>
      <c r="GR52" s="117"/>
      <c r="GS52" s="117"/>
      <c r="GT52" s="117"/>
      <c r="GU52" s="117"/>
      <c r="GV52" s="117"/>
      <c r="GW52" s="117"/>
      <c r="GX52" s="117"/>
      <c r="GY52" s="117"/>
      <c r="GZ52" s="117"/>
      <c r="HA52" s="117"/>
      <c r="HB52" s="117"/>
      <c r="HC52" s="117"/>
      <c r="HD52" s="117"/>
      <c r="HE52" s="117"/>
      <c r="HF52" s="117"/>
      <c r="HG52" s="117"/>
      <c r="HH52" s="117"/>
      <c r="HI52" s="117"/>
      <c r="HJ52" s="117">
        <f>データ!BJ7</f>
        <v>70.599999999999994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27138</v>
      </c>
      <c r="JD52" s="125"/>
      <c r="JE52" s="125"/>
      <c r="JF52" s="125"/>
      <c r="JG52" s="125"/>
      <c r="JH52" s="125"/>
      <c r="JI52" s="125"/>
      <c r="JJ52" s="125"/>
      <c r="JK52" s="125"/>
      <c r="JL52" s="125"/>
      <c r="JM52" s="125"/>
      <c r="JN52" s="125"/>
      <c r="JO52" s="125"/>
      <c r="JP52" s="125"/>
      <c r="JQ52" s="125"/>
      <c r="JR52" s="125"/>
      <c r="JS52" s="125"/>
      <c r="JT52" s="125"/>
      <c r="JU52" s="125"/>
      <c r="JV52" s="125">
        <f>データ!BR7</f>
        <v>26405</v>
      </c>
      <c r="JW52" s="125"/>
      <c r="JX52" s="125"/>
      <c r="JY52" s="125"/>
      <c r="JZ52" s="125"/>
      <c r="KA52" s="125"/>
      <c r="KB52" s="125"/>
      <c r="KC52" s="125"/>
      <c r="KD52" s="125"/>
      <c r="KE52" s="125"/>
      <c r="KF52" s="125"/>
      <c r="KG52" s="125"/>
      <c r="KH52" s="125"/>
      <c r="KI52" s="125"/>
      <c r="KJ52" s="125"/>
      <c r="KK52" s="125"/>
      <c r="KL52" s="125"/>
      <c r="KM52" s="125"/>
      <c r="KN52" s="125"/>
      <c r="KO52" s="125">
        <f>データ!BS7</f>
        <v>26461</v>
      </c>
      <c r="KP52" s="125"/>
      <c r="KQ52" s="125"/>
      <c r="KR52" s="125"/>
      <c r="KS52" s="125"/>
      <c r="KT52" s="125"/>
      <c r="KU52" s="125"/>
      <c r="KV52" s="125"/>
      <c r="KW52" s="125"/>
      <c r="KX52" s="125"/>
      <c r="KY52" s="125"/>
      <c r="KZ52" s="125"/>
      <c r="LA52" s="125"/>
      <c r="LB52" s="125"/>
      <c r="LC52" s="125"/>
      <c r="LD52" s="125"/>
      <c r="LE52" s="125"/>
      <c r="LF52" s="125"/>
      <c r="LG52" s="125"/>
      <c r="LH52" s="125">
        <f>データ!BT7</f>
        <v>26509</v>
      </c>
      <c r="LI52" s="125"/>
      <c r="LJ52" s="125"/>
      <c r="LK52" s="125"/>
      <c r="LL52" s="125"/>
      <c r="LM52" s="125"/>
      <c r="LN52" s="125"/>
      <c r="LO52" s="125"/>
      <c r="LP52" s="125"/>
      <c r="LQ52" s="125"/>
      <c r="LR52" s="125"/>
      <c r="LS52" s="125"/>
      <c r="LT52" s="125"/>
      <c r="LU52" s="125"/>
      <c r="LV52" s="125"/>
      <c r="LW52" s="125"/>
      <c r="LX52" s="125"/>
      <c r="LY52" s="125"/>
      <c r="LZ52" s="125"/>
      <c r="MA52" s="125">
        <f>データ!BU7</f>
        <v>30260</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51"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35014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272035</v>
      </c>
      <c r="D6" s="61">
        <f t="shared" si="1"/>
        <v>47</v>
      </c>
      <c r="E6" s="61">
        <f t="shared" si="1"/>
        <v>14</v>
      </c>
      <c r="F6" s="61">
        <f t="shared" si="1"/>
        <v>0</v>
      </c>
      <c r="G6" s="61">
        <f t="shared" si="1"/>
        <v>3</v>
      </c>
      <c r="H6" s="61" t="str">
        <f>SUBSTITUTE(H8,"　","")</f>
        <v>大阪府豊中市</v>
      </c>
      <c r="I6" s="61" t="str">
        <f t="shared" si="1"/>
        <v>緑地公園駅西自動車駐車場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24</v>
      </c>
      <c r="S6" s="63" t="str">
        <f t="shared" si="1"/>
        <v>駅</v>
      </c>
      <c r="T6" s="63" t="str">
        <f t="shared" si="1"/>
        <v>有</v>
      </c>
      <c r="U6" s="64">
        <f t="shared" si="1"/>
        <v>1551</v>
      </c>
      <c r="V6" s="64">
        <f t="shared" si="1"/>
        <v>50</v>
      </c>
      <c r="W6" s="64">
        <f t="shared" si="1"/>
        <v>300</v>
      </c>
      <c r="X6" s="63" t="str">
        <f t="shared" si="1"/>
        <v>導入なし</v>
      </c>
      <c r="Y6" s="65">
        <f>IF(Y8="-",NA(),Y8)</f>
        <v>325.8</v>
      </c>
      <c r="Z6" s="65">
        <f t="shared" ref="Z6:AH6" si="2">IF(Z8="-",NA(),Z8)</f>
        <v>287.5</v>
      </c>
      <c r="AA6" s="65">
        <f t="shared" si="2"/>
        <v>286.5</v>
      </c>
      <c r="AB6" s="65">
        <f t="shared" si="2"/>
        <v>286.2</v>
      </c>
      <c r="AC6" s="65">
        <f t="shared" si="2"/>
        <v>342</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69.3</v>
      </c>
      <c r="BG6" s="65">
        <f t="shared" ref="BG6:BO6" si="5">IF(BG8="-",NA(),BG8)</f>
        <v>65.099999999999994</v>
      </c>
      <c r="BH6" s="65">
        <f t="shared" si="5"/>
        <v>65.099999999999994</v>
      </c>
      <c r="BI6" s="65">
        <f t="shared" si="5"/>
        <v>65.099999999999994</v>
      </c>
      <c r="BJ6" s="65">
        <f t="shared" si="5"/>
        <v>70.599999999999994</v>
      </c>
      <c r="BK6" s="65">
        <f t="shared" si="5"/>
        <v>51.9</v>
      </c>
      <c r="BL6" s="65">
        <f t="shared" si="5"/>
        <v>59.2</v>
      </c>
      <c r="BM6" s="65">
        <f t="shared" si="5"/>
        <v>64.5</v>
      </c>
      <c r="BN6" s="65">
        <f t="shared" si="5"/>
        <v>60</v>
      </c>
      <c r="BO6" s="65">
        <f t="shared" si="5"/>
        <v>52.8</v>
      </c>
      <c r="BP6" s="62" t="str">
        <f>IF(BP8="-","",IF(BP8="-","【-】","【"&amp;SUBSTITUTE(TEXT(BP8,"#,##0.0"),"-","△")&amp;"】"))</f>
        <v>【45.2】</v>
      </c>
      <c r="BQ6" s="66">
        <f>IF(BQ8="-",NA(),BQ8)</f>
        <v>27138</v>
      </c>
      <c r="BR6" s="66">
        <f t="shared" ref="BR6:BZ6" si="6">IF(BR8="-",NA(),BR8)</f>
        <v>26405</v>
      </c>
      <c r="BS6" s="66">
        <f t="shared" si="6"/>
        <v>26461</v>
      </c>
      <c r="BT6" s="66">
        <f t="shared" si="6"/>
        <v>26509</v>
      </c>
      <c r="BU6" s="66">
        <f t="shared" si="6"/>
        <v>30260</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35014</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476</v>
      </c>
      <c r="DL6" s="65">
        <f t="shared" ref="DL6:DT6" si="9">IF(DL8="-",NA(),DL8)</f>
        <v>472</v>
      </c>
      <c r="DM6" s="65">
        <f t="shared" si="9"/>
        <v>516</v>
      </c>
      <c r="DN6" s="65">
        <f t="shared" si="9"/>
        <v>472</v>
      </c>
      <c r="DO6" s="65">
        <f t="shared" si="9"/>
        <v>450</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272035</v>
      </c>
      <c r="D7" s="61">
        <f t="shared" si="10"/>
        <v>47</v>
      </c>
      <c r="E7" s="61">
        <f t="shared" si="10"/>
        <v>14</v>
      </c>
      <c r="F7" s="61">
        <f t="shared" si="10"/>
        <v>0</v>
      </c>
      <c r="G7" s="61">
        <f t="shared" si="10"/>
        <v>3</v>
      </c>
      <c r="H7" s="61" t="str">
        <f t="shared" si="10"/>
        <v>大阪府　豊中市</v>
      </c>
      <c r="I7" s="61" t="str">
        <f t="shared" si="10"/>
        <v>緑地公園駅西自動車駐車場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24</v>
      </c>
      <c r="S7" s="63" t="str">
        <f t="shared" si="10"/>
        <v>駅</v>
      </c>
      <c r="T7" s="63" t="str">
        <f t="shared" si="10"/>
        <v>有</v>
      </c>
      <c r="U7" s="64">
        <f t="shared" si="10"/>
        <v>1551</v>
      </c>
      <c r="V7" s="64">
        <f t="shared" si="10"/>
        <v>50</v>
      </c>
      <c r="W7" s="64">
        <f t="shared" si="10"/>
        <v>300</v>
      </c>
      <c r="X7" s="63" t="str">
        <f t="shared" si="10"/>
        <v>導入なし</v>
      </c>
      <c r="Y7" s="65">
        <f>Y8</f>
        <v>325.8</v>
      </c>
      <c r="Z7" s="65">
        <f t="shared" ref="Z7:AH7" si="11">Z8</f>
        <v>287.5</v>
      </c>
      <c r="AA7" s="65">
        <f t="shared" si="11"/>
        <v>286.5</v>
      </c>
      <c r="AB7" s="65">
        <f t="shared" si="11"/>
        <v>286.2</v>
      </c>
      <c r="AC7" s="65">
        <f t="shared" si="11"/>
        <v>342</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69.3</v>
      </c>
      <c r="BG7" s="65">
        <f t="shared" ref="BG7:BO7" si="14">BG8</f>
        <v>65.099999999999994</v>
      </c>
      <c r="BH7" s="65">
        <f t="shared" si="14"/>
        <v>65.099999999999994</v>
      </c>
      <c r="BI7" s="65">
        <f t="shared" si="14"/>
        <v>65.099999999999994</v>
      </c>
      <c r="BJ7" s="65">
        <f t="shared" si="14"/>
        <v>70.599999999999994</v>
      </c>
      <c r="BK7" s="65">
        <f t="shared" si="14"/>
        <v>51.9</v>
      </c>
      <c r="BL7" s="65">
        <f t="shared" si="14"/>
        <v>59.2</v>
      </c>
      <c r="BM7" s="65">
        <f t="shared" si="14"/>
        <v>64.5</v>
      </c>
      <c r="BN7" s="65">
        <f t="shared" si="14"/>
        <v>60</v>
      </c>
      <c r="BO7" s="65">
        <f t="shared" si="14"/>
        <v>52.8</v>
      </c>
      <c r="BP7" s="62"/>
      <c r="BQ7" s="66">
        <f>BQ8</f>
        <v>27138</v>
      </c>
      <c r="BR7" s="66">
        <f t="shared" ref="BR7:BZ7" si="15">BR8</f>
        <v>26405</v>
      </c>
      <c r="BS7" s="66">
        <f t="shared" si="15"/>
        <v>26461</v>
      </c>
      <c r="BT7" s="66">
        <f t="shared" si="15"/>
        <v>26509</v>
      </c>
      <c r="BU7" s="66">
        <f t="shared" si="15"/>
        <v>30260</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113</v>
      </c>
      <c r="CL7" s="62"/>
      <c r="CM7" s="64">
        <f>CM8</f>
        <v>35014</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476</v>
      </c>
      <c r="DL7" s="65">
        <f t="shared" ref="DL7:DT7" si="17">DL8</f>
        <v>472</v>
      </c>
      <c r="DM7" s="65">
        <f t="shared" si="17"/>
        <v>516</v>
      </c>
      <c r="DN7" s="65">
        <f t="shared" si="17"/>
        <v>472</v>
      </c>
      <c r="DO7" s="65">
        <f t="shared" si="17"/>
        <v>450</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272035</v>
      </c>
      <c r="D8" s="68">
        <v>47</v>
      </c>
      <c r="E8" s="68">
        <v>14</v>
      </c>
      <c r="F8" s="68">
        <v>0</v>
      </c>
      <c r="G8" s="68">
        <v>3</v>
      </c>
      <c r="H8" s="68" t="s">
        <v>114</v>
      </c>
      <c r="I8" s="68" t="s">
        <v>115</v>
      </c>
      <c r="J8" s="68" t="s">
        <v>116</v>
      </c>
      <c r="K8" s="68" t="s">
        <v>117</v>
      </c>
      <c r="L8" s="68" t="s">
        <v>118</v>
      </c>
      <c r="M8" s="68" t="s">
        <v>119</v>
      </c>
      <c r="N8" s="68"/>
      <c r="O8" s="69" t="s">
        <v>120</v>
      </c>
      <c r="P8" s="70" t="s">
        <v>121</v>
      </c>
      <c r="Q8" s="70" t="s">
        <v>122</v>
      </c>
      <c r="R8" s="71">
        <v>24</v>
      </c>
      <c r="S8" s="70" t="s">
        <v>123</v>
      </c>
      <c r="T8" s="70" t="s">
        <v>124</v>
      </c>
      <c r="U8" s="71">
        <v>1551</v>
      </c>
      <c r="V8" s="71">
        <v>50</v>
      </c>
      <c r="W8" s="71">
        <v>300</v>
      </c>
      <c r="X8" s="70" t="s">
        <v>125</v>
      </c>
      <c r="Y8" s="72">
        <v>325.8</v>
      </c>
      <c r="Z8" s="72">
        <v>287.5</v>
      </c>
      <c r="AA8" s="72">
        <v>286.5</v>
      </c>
      <c r="AB8" s="72">
        <v>286.2</v>
      </c>
      <c r="AC8" s="72">
        <v>342</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69.3</v>
      </c>
      <c r="BG8" s="72">
        <v>65.099999999999994</v>
      </c>
      <c r="BH8" s="72">
        <v>65.099999999999994</v>
      </c>
      <c r="BI8" s="72">
        <v>65.099999999999994</v>
      </c>
      <c r="BJ8" s="72">
        <v>70.599999999999994</v>
      </c>
      <c r="BK8" s="72">
        <v>51.9</v>
      </c>
      <c r="BL8" s="72">
        <v>59.2</v>
      </c>
      <c r="BM8" s="72">
        <v>64.5</v>
      </c>
      <c r="BN8" s="72">
        <v>60</v>
      </c>
      <c r="BO8" s="72">
        <v>52.8</v>
      </c>
      <c r="BP8" s="69">
        <v>45.2</v>
      </c>
      <c r="BQ8" s="73">
        <v>27138</v>
      </c>
      <c r="BR8" s="73">
        <v>26405</v>
      </c>
      <c r="BS8" s="73">
        <v>26461</v>
      </c>
      <c r="BT8" s="74">
        <v>26509</v>
      </c>
      <c r="BU8" s="74">
        <v>30260</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35014</v>
      </c>
      <c r="CN8" s="71" t="s">
        <v>118</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123.1</v>
      </c>
      <c r="DF8" s="72">
        <v>92.3</v>
      </c>
      <c r="DG8" s="72">
        <v>85.4</v>
      </c>
      <c r="DH8" s="72">
        <v>76.3</v>
      </c>
      <c r="DI8" s="72">
        <v>64.099999999999994</v>
      </c>
      <c r="DJ8" s="69">
        <v>122.6</v>
      </c>
      <c r="DK8" s="72">
        <v>476</v>
      </c>
      <c r="DL8" s="72">
        <v>472</v>
      </c>
      <c r="DM8" s="72">
        <v>516</v>
      </c>
      <c r="DN8" s="72">
        <v>472</v>
      </c>
      <c r="DO8" s="72">
        <v>450</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2018-04-05T04:54:59Z</cp:lastPrinted>
  <dcterms:created xsi:type="dcterms:W3CDTF">2018-02-09T01:49:48Z</dcterms:created>
  <dcterms:modified xsi:type="dcterms:W3CDTF">2018-04-05T07:27:42Z</dcterms:modified>
  <cp:category/>
</cp:coreProperties>
</file>